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workbookProtection workbookPassword="A6D1" lockStructure="1"/>
  <bookViews>
    <workbookView xWindow="120" yWindow="105" windowWidth="9375" windowHeight="5220" tabRatio="601" firstSheet="1" activeTab="6"/>
  </bookViews>
  <sheets>
    <sheet name="CODE" sheetId="38" state="hidden" r:id="rId1"/>
    <sheet name="Bia" sheetId="22" r:id="rId2"/>
    <sheet name="bieu1" sheetId="1" r:id="rId3"/>
    <sheet name="bieu2 CD cac he" sheetId="35" r:id="rId4"/>
    <sheet name="bieu2 do tuoi" sheetId="37" r:id="rId5"/>
    <sheet name="bieu2 CĐ" sheetId="39" r:id="rId6"/>
    <sheet name="bieu2 TCCN" sheetId="30" r:id="rId7"/>
    <sheet name="bieu3" sheetId="18" r:id="rId8"/>
    <sheet name="bieu4a" sheetId="17" r:id="rId9"/>
    <sheet name="bieu5.1" sheetId="4" r:id="rId10"/>
    <sheet name="bieu5.2" sheetId="6" r:id="rId11"/>
    <sheet name="CSVC" sheetId="36" r:id="rId12"/>
  </sheets>
  <definedNames>
    <definedName name="B1_BS_CI">bieu1!$B$34:$E$35</definedName>
    <definedName name="B1_BS_CII">bieu1!$B$35:$E$36</definedName>
    <definedName name="B1_BS_NT">bieu1!$B$36:$E$37</definedName>
    <definedName name="B1_CQTT">bieu1!$B$13:$E$14</definedName>
    <definedName name="B1_CU_TUYEN">bieu1!$B$15:$E$16</definedName>
    <definedName name="B1_DN_CDN">bieu1!$B$23:$E$24</definedName>
    <definedName name="B1_DN_NH">bieu1!$B$25:$E$26</definedName>
    <definedName name="B1_DN_TCN">bieu1!$B$24:$E$25</definedName>
    <definedName name="B1_HeCQ">bieu1!$B$20:$E$21</definedName>
    <definedName name="B1_LienThong_VLVH">bieu1!$B$18:$E$19</definedName>
    <definedName name="B1_LienThongCQ">bieu1!$B$14:$E$15</definedName>
    <definedName name="B1_PT_CHUYEN">bieu1!$B$28:$E$29</definedName>
    <definedName name="B1_PT_DBDH">bieu1!$B$27:$E$28</definedName>
    <definedName name="B1_PT_DTNT">bieu1!$B$29:$E$30</definedName>
    <definedName name="B1_SDH_CH">bieu1!$B$32:$E$33</definedName>
    <definedName name="B1_SDH_NCS">bieu1!$B$31:$E$32</definedName>
    <definedName name="B1_TCCN_VLVH">bieu1!$B$21:$E$22</definedName>
    <definedName name="B1_VHVL">bieu1!$B$17:$E$18</definedName>
    <definedName name="B2_BS_CI">'bieu2 CD cac he'!$B$34:$E$35</definedName>
    <definedName name="B2_BS_CII">'bieu2 CD cac he'!$B$35:$E$36</definedName>
    <definedName name="B2_BS_NT">'bieu2 CD cac he'!$B$36:$E$37</definedName>
    <definedName name="B2_CD_CQTT">'bieu2 CD cac he'!$B$13:$E$14</definedName>
    <definedName name="B2_CD_CT">'bieu2 CD cac he'!$B$15:$E$16</definedName>
    <definedName name="B2_CD_LT">'bieu2 CD cac he'!$B$18:$E$19</definedName>
    <definedName name="B2_CD_LTCQ">'bieu2 CD cac he'!$B$14:$E$15</definedName>
    <definedName name="B2_CD_VLVH">'bieu2 CD cac he'!$B$17:$E$18</definedName>
    <definedName name="B2_DN_CD">'bieu2 CD cac he'!$B$23:$E$24</definedName>
    <definedName name="B2_DN_NH">'bieu2 CD cac he'!$B$25:$E$26</definedName>
    <definedName name="B2_DN_TC">'bieu2 CD cac he'!$B$24:$E$25</definedName>
    <definedName name="B2_DT_CD_CQ">'bieu2 do tuoi'!$B$13:$K$14</definedName>
    <definedName name="B2_DT_CD_CT">'bieu2 do tuoi'!$B$15:$K$16</definedName>
    <definedName name="B2_DT_CD_LT">'bieu2 do tuoi'!$B$14:$K$15</definedName>
    <definedName name="B2_DT_CD_LTVHVL">'bieu2 do tuoi'!$B$18:$K$19</definedName>
    <definedName name="B2_DT_CD_VLVH">'bieu2 do tuoi'!$B$17:$K$18</definedName>
    <definedName name="B2_DT_TC_CQ">'bieu2 do tuoi'!$B$20:$K$21</definedName>
    <definedName name="B2_DT_TC_VLVH">'bieu2 do tuoi'!$B$21:$K$22</definedName>
    <definedName name="B2_PT_CHUYEN">'bieu2 CD cac he'!$B$28:$E$29</definedName>
    <definedName name="B2_PT_DBDH">'bieu2 CD cac he'!$B$27:$E$28</definedName>
    <definedName name="B2_PT_DTNT">'bieu2 CD cac he'!$B$29:$E$30</definedName>
    <definedName name="B2_SDH_CH">'bieu2 CD cac he'!$B$32:$E$33</definedName>
    <definedName name="B2_SDH_NCS">'bieu2 CD cac he'!$B$31:$E$32</definedName>
    <definedName name="B2_TCCCN_VLVH">'bieu2 CD cac he'!$B$21:$E$22</definedName>
    <definedName name="B2_TCCN_CQ">'bieu2 CD cac he'!$B$20:$E$21</definedName>
    <definedName name="B24_CHUYEN">'bieu2 TCCN'!$B$109:$H$110</definedName>
    <definedName name="B24_DTNT">'bieu2 TCCN'!$B$112:$H$113</definedName>
    <definedName name="B24_HSDB">'bieu2 TCCN'!$B$106:$H$107</definedName>
    <definedName name="B42_TL_CQ">bieu4a!$C$20:$L$21</definedName>
    <definedName name="B42_TL_LT_CQ">bieu4a!$C$23:$L$24</definedName>
    <definedName name="B42_TL_LT_VLVH">bieu4a!$C$24:$L$25</definedName>
    <definedName name="B42_TL_VLVH">bieu4a!$C$21:$L$22</definedName>
    <definedName name="B42_TN_CQ">bieu4a!$C$14:$L$15</definedName>
    <definedName name="B42_TN_LT_CQ">bieu4a!$C$17:$L$18</definedName>
    <definedName name="B42_TN_LT_VHVL" comment="42">bieu4a!$C$18:$L$19</definedName>
    <definedName name="B42_TN_VLVH">bieu4a!$C$15:$L$16</definedName>
    <definedName name="B43_DN_CDN">bieu4a!$C$217:$L$218</definedName>
    <definedName name="B43_DNNH">bieu4a!$D$219:$G$220</definedName>
    <definedName name="B43_TC_CQ">bieu4a!$C$214:$L$215</definedName>
    <definedName name="B43_TC_VHVL">bieu4a!$C$215:$L$216</definedName>
    <definedName name="B43_TCN">bieu4a!$C$218:$L$219</definedName>
    <definedName name="B51_31">bieu5.1!$B$23:$U$24</definedName>
    <definedName name="B51_36">bieu5.1!$B$24:$U$25</definedName>
    <definedName name="B51_40">bieu5.1!$B$25:$U$26</definedName>
    <definedName name="B51_46">bieu5.1!$B$26:$U$27</definedName>
    <definedName name="B51_50">bieu5.1!$B$27:$U$28</definedName>
    <definedName name="B51_56">bieu5.1!$B$28:$U$29</definedName>
    <definedName name="B51_CBHC">bieu5.1!$B$14:$U$15</definedName>
    <definedName name="B51_CBHC_GD">bieu5.1!$B$15:$U$16</definedName>
    <definedName name="B51_CBQL">bieu5.1!$B$12:$U$13</definedName>
    <definedName name="B51_CBQL_KGD">bieu5.1!$B$13:$U$14</definedName>
    <definedName name="B51_D30">bieu5.1!$B$22:$U$23</definedName>
    <definedName name="B51_GV_CH">bieu5.1!$B$18:$U$19</definedName>
    <definedName name="B51_GV_HD">bieu5.1!$B$19:$U$20</definedName>
    <definedName name="B51_GV_TV">bieu5.1!$B$20:$U$21</definedName>
    <definedName name="B51_GVTG">bieu5.1!$B$32:$U$33</definedName>
    <definedName name="B51_NV">bieu5.1!$B$16:$U$17</definedName>
    <definedName name="B51_NGND">bieu5.1!$B$30:$U$31</definedName>
    <definedName name="B51_NGUT">bieu5.1!$B$31:$U$32</definedName>
    <definedName name="B51_T60">bieu5.1!$A$30</definedName>
    <definedName name="B6_BB">CSVC!$C$34:$G$35</definedName>
    <definedName name="B6_KTX">CSVC!$C$31:$G$32</definedName>
    <definedName name="B6_KTX_SP">CSVC!$C$32:$G$33</definedName>
    <definedName name="B6_NN">CSVC!$C$19:$G$20</definedName>
    <definedName name="B6_NN_SP">CSVC!$C$20:$G$21</definedName>
    <definedName name="B6_PMT">CSVC!$C$17:$G$18</definedName>
    <definedName name="B6_PMT_SP">CSVC!$C$18:$G$19</definedName>
    <definedName name="B6_PN">CSVC!$C$21:$G$22</definedName>
    <definedName name="B6_PN_SP">CSVC!$C$22:$G$23</definedName>
    <definedName name="B6_PT">CSVC!$C$29:$G$30</definedName>
    <definedName name="B6_PT_SP">CSVC!$C$30:$G$31</definedName>
    <definedName name="B6_SP">CSVC!$C$15:$G$16</definedName>
    <definedName name="B6_SVD">CSVC!$C$35:$G$36</definedName>
    <definedName name="B6_TN">CSVC!$C$25:$G$26</definedName>
    <definedName name="B6_TN_SP">CSVC!$C$26:$G$27</definedName>
    <definedName name="B6_TV">CSVC!$C$23:$G$24</definedName>
    <definedName name="B6_TV_SP">CSVC!$C$24:$G$25</definedName>
    <definedName name="B6_XU">CSVC!$C$27:$G$28</definedName>
    <definedName name="B6_XU_SP">CSVC!$C$28:$G$29</definedName>
    <definedName name="CD_NGANH_DTLT">'bieu2 CĐ'!$A$224:$J$282</definedName>
    <definedName name="CD_NGANH_HCQ">'bieu2 CĐ'!$A$11:$J$59</definedName>
    <definedName name="CD_NGANH_HCT">'bieu2 CĐ'!$A$79:$J$128</definedName>
    <definedName name="CD_NGANH_TN">bieu4a!$A$49:$L$118</definedName>
    <definedName name="CD_NGANH_TN1">bieu4a!$A$119:$L$193</definedName>
    <definedName name="CD_NGANH_VHVL">'bieu2 CĐ'!$A$149:$J$205</definedName>
    <definedName name="CONGLAP">"Rectangle 175"</definedName>
    <definedName name="CSVC_DDNT">CSVC!$C$11:$C$12</definedName>
    <definedName name="CSVC_GD">CSVC!$C$14:$G$15</definedName>
    <definedName name="NGHANH_CD_CHON">CODE!$K$1:$K$230</definedName>
    <definedName name="NGHANH_CD_LIST">CODE!$J$1:$K$230</definedName>
    <definedName name="_xlnm.Print_Area" localSheetId="1">Bia!$B$1:$L$25</definedName>
    <definedName name="_xlnm.Print_Area" localSheetId="2">bieu1!$A$1:$F$46</definedName>
    <definedName name="_xlnm.Print_Area" localSheetId="3">'bieu2 CD cac he'!$A$1:$F$46</definedName>
    <definedName name="_xlnm.Print_Area" localSheetId="5">'bieu2 CĐ'!$A$139:$M$290,'bieu2 CĐ'!$A$70:$M$136,'bieu2 CĐ'!$A$1:$M$67</definedName>
    <definedName name="_xlnm.Print_Area" localSheetId="6">'bieu2 TCCN'!$A$67:$M$89</definedName>
    <definedName name="_xlnm.Print_Area" localSheetId="7">bieu3!$A$1:$K$38</definedName>
    <definedName name="_xlnm.Print_Area" localSheetId="8">bieu4a!$A$1:$M$35,bieu4a!$A$37:$M$201,bieu4a!$A$203:$M$230</definedName>
    <definedName name="_xlnm.Print_Area" localSheetId="9">bieu5.1!$A$1:$U$40</definedName>
    <definedName name="_xlnm.Print_Area" localSheetId="11">CSVC!$A$1:$G$45</definedName>
    <definedName name="tt">CODE!$A$1:$B$289</definedName>
    <definedName name="THONG_TIN">CODE!$F$1:$G$4</definedName>
    <definedName name="TRUONG_CHON">CODE!$A$2:$A$525</definedName>
    <definedName name="TRUONG_LIST">CODE!$A$2:$B$525</definedName>
  </definedNames>
  <calcPr calcId="144525"/>
</workbook>
</file>

<file path=xl/calcChain.xml><?xml version="1.0" encoding="utf-8"?>
<calcChain xmlns="http://schemas.openxmlformats.org/spreadsheetml/2006/main">
  <c r="Q84" i="30" l="1"/>
  <c r="R84" i="30"/>
  <c r="D221" i="17"/>
  <c r="P82" i="30"/>
  <c r="P83" i="30"/>
  <c r="O85" i="30"/>
  <c r="D80" i="30"/>
  <c r="C11" i="6"/>
  <c r="D11" i="6"/>
  <c r="E11" i="6"/>
  <c r="F11" i="6"/>
  <c r="G11" i="6"/>
  <c r="H11" i="6"/>
  <c r="I11" i="6"/>
  <c r="J11" i="6"/>
  <c r="L11" i="6"/>
  <c r="M11" i="6"/>
  <c r="K20" i="6"/>
  <c r="B20" i="6"/>
  <c r="K19" i="6"/>
  <c r="B19" i="6" s="1"/>
  <c r="K18" i="6"/>
  <c r="B18" i="6"/>
  <c r="B17" i="6"/>
  <c r="K16" i="6"/>
  <c r="B16" i="6" s="1"/>
  <c r="B15" i="6"/>
  <c r="K14" i="6"/>
  <c r="B14" i="6" s="1"/>
  <c r="K13" i="6"/>
  <c r="K11" i="6"/>
  <c r="P19" i="4"/>
  <c r="B19" i="4" s="1"/>
  <c r="P15" i="4"/>
  <c r="A122" i="17"/>
  <c r="A123" i="17"/>
  <c r="A124" i="17"/>
  <c r="A125" i="17"/>
  <c r="A126" i="17"/>
  <c r="A127" i="17"/>
  <c r="A128" i="17"/>
  <c r="A129" i="17"/>
  <c r="A130" i="17"/>
  <c r="A131" i="17"/>
  <c r="A132" i="17"/>
  <c r="A133" i="17"/>
  <c r="A134" i="17"/>
  <c r="A135" i="17"/>
  <c r="A136" i="17"/>
  <c r="A137" i="17"/>
  <c r="A138" i="17"/>
  <c r="A139" i="17"/>
  <c r="A140" i="17"/>
  <c r="A141" i="17"/>
  <c r="A142" i="17"/>
  <c r="A143" i="17"/>
  <c r="A144" i="17"/>
  <c r="A145" i="17"/>
  <c r="A146" i="17"/>
  <c r="A147" i="17"/>
  <c r="A148" i="17"/>
  <c r="A149" i="17"/>
  <c r="A150" i="17"/>
  <c r="A151" i="17"/>
  <c r="A152" i="17"/>
  <c r="A153" i="17"/>
  <c r="A154" i="17"/>
  <c r="A155" i="17"/>
  <c r="A156" i="17"/>
  <c r="A157" i="17"/>
  <c r="A158" i="17"/>
  <c r="A159" i="17"/>
  <c r="A160" i="17"/>
  <c r="A161" i="17"/>
  <c r="A162" i="17"/>
  <c r="A163" i="17"/>
  <c r="A164" i="17"/>
  <c r="A165" i="17"/>
  <c r="A166" i="17"/>
  <c r="A167" i="17"/>
  <c r="A168" i="17"/>
  <c r="A169" i="17"/>
  <c r="A170" i="17"/>
  <c r="A171" i="17"/>
  <c r="A172" i="17"/>
  <c r="A173" i="17"/>
  <c r="A174" i="17"/>
  <c r="A175" i="17"/>
  <c r="A176" i="17"/>
  <c r="A177" i="17"/>
  <c r="A178" i="17"/>
  <c r="A179" i="17"/>
  <c r="A180" i="17"/>
  <c r="A181" i="17"/>
  <c r="A182" i="17"/>
  <c r="A183" i="17"/>
  <c r="A184" i="17"/>
  <c r="A185" i="17"/>
  <c r="A186" i="17"/>
  <c r="A187" i="17"/>
  <c r="A188" i="17"/>
  <c r="A189" i="17"/>
  <c r="A190" i="17"/>
  <c r="A191" i="17"/>
  <c r="A192" i="17"/>
  <c r="A193" i="17"/>
  <c r="A121" i="17"/>
  <c r="A52" i="17"/>
  <c r="A53" i="17"/>
  <c r="A54" i="17"/>
  <c r="A55" i="17"/>
  <c r="A56" i="17"/>
  <c r="A57" i="17"/>
  <c r="A58" i="17"/>
  <c r="A59" i="17"/>
  <c r="A60" i="17"/>
  <c r="A61" i="17"/>
  <c r="A62" i="17"/>
  <c r="A63" i="17"/>
  <c r="A64" i="17"/>
  <c r="A65" i="17"/>
  <c r="A66" i="17"/>
  <c r="A67" i="17"/>
  <c r="A68" i="17"/>
  <c r="A69" i="17"/>
  <c r="A70" i="17"/>
  <c r="A71" i="17"/>
  <c r="A72" i="17"/>
  <c r="A73" i="17"/>
  <c r="A74" i="17"/>
  <c r="A75" i="17"/>
  <c r="A76" i="17"/>
  <c r="A77" i="17"/>
  <c r="A78" i="17"/>
  <c r="A79" i="17"/>
  <c r="A80" i="17"/>
  <c r="A81" i="17"/>
  <c r="A82" i="17"/>
  <c r="A83" i="17"/>
  <c r="A84" i="17"/>
  <c r="A85" i="17"/>
  <c r="A86" i="17"/>
  <c r="A87" i="17"/>
  <c r="A88" i="17"/>
  <c r="A89" i="17"/>
  <c r="A90" i="17"/>
  <c r="A91" i="17"/>
  <c r="A92" i="17"/>
  <c r="A93" i="17"/>
  <c r="A94" i="17"/>
  <c r="A95" i="17"/>
  <c r="A96" i="17"/>
  <c r="A97" i="17"/>
  <c r="A98" i="17"/>
  <c r="A99" i="17"/>
  <c r="A100" i="17"/>
  <c r="A101" i="17"/>
  <c r="A102" i="17"/>
  <c r="A103" i="17"/>
  <c r="A104" i="17"/>
  <c r="A105" i="17"/>
  <c r="A106" i="17"/>
  <c r="A107" i="17"/>
  <c r="A108" i="17"/>
  <c r="A109" i="17"/>
  <c r="A110" i="17"/>
  <c r="A111" i="17"/>
  <c r="A112" i="17"/>
  <c r="A113" i="17"/>
  <c r="A114" i="17"/>
  <c r="A115" i="17"/>
  <c r="A116" i="17"/>
  <c r="A118" i="17"/>
  <c r="A51" i="17"/>
  <c r="N36" i="36"/>
  <c r="M36" i="36"/>
  <c r="L36" i="36"/>
  <c r="K36" i="36"/>
  <c r="J36" i="36"/>
  <c r="I36" i="36"/>
  <c r="N35" i="36"/>
  <c r="M35" i="36"/>
  <c r="L35" i="36"/>
  <c r="K35" i="36"/>
  <c r="J35" i="36"/>
  <c r="I35" i="36"/>
  <c r="N34" i="36"/>
  <c r="M34" i="36"/>
  <c r="L34" i="36"/>
  <c r="K34" i="36"/>
  <c r="J34" i="36"/>
  <c r="I34" i="36"/>
  <c r="N33" i="36"/>
  <c r="M33" i="36"/>
  <c r="L33" i="36"/>
  <c r="K33" i="36"/>
  <c r="J33" i="36"/>
  <c r="I33" i="36"/>
  <c r="N32" i="36"/>
  <c r="M32" i="36"/>
  <c r="L32" i="36"/>
  <c r="K32" i="36"/>
  <c r="J32" i="36"/>
  <c r="I32" i="36"/>
  <c r="N31" i="36"/>
  <c r="M31" i="36"/>
  <c r="L31" i="36"/>
  <c r="K31" i="36"/>
  <c r="J31" i="36"/>
  <c r="I31" i="36"/>
  <c r="N30" i="36"/>
  <c r="M30" i="36"/>
  <c r="L30" i="36"/>
  <c r="K30" i="36"/>
  <c r="J30" i="36"/>
  <c r="I30" i="36"/>
  <c r="N29" i="36"/>
  <c r="M29" i="36"/>
  <c r="L29" i="36"/>
  <c r="K29" i="36"/>
  <c r="J29" i="36"/>
  <c r="I29" i="36"/>
  <c r="N28" i="36"/>
  <c r="M28" i="36"/>
  <c r="L28" i="36"/>
  <c r="K28" i="36"/>
  <c r="J28" i="36"/>
  <c r="I28" i="36"/>
  <c r="N27" i="36"/>
  <c r="M27" i="36"/>
  <c r="L27" i="36"/>
  <c r="K27" i="36"/>
  <c r="J27" i="36"/>
  <c r="I27" i="36"/>
  <c r="N26" i="36"/>
  <c r="M26" i="36"/>
  <c r="L26" i="36"/>
  <c r="K26" i="36"/>
  <c r="J26" i="36"/>
  <c r="I26" i="36"/>
  <c r="N25" i="36"/>
  <c r="M25" i="36"/>
  <c r="L25" i="36"/>
  <c r="K25" i="36"/>
  <c r="J25" i="36"/>
  <c r="I25" i="36"/>
  <c r="N24" i="36"/>
  <c r="M24" i="36"/>
  <c r="L24" i="36"/>
  <c r="K24" i="36"/>
  <c r="J24" i="36"/>
  <c r="I24" i="36"/>
  <c r="N23" i="36"/>
  <c r="M23" i="36"/>
  <c r="L23" i="36"/>
  <c r="K23" i="36"/>
  <c r="J23" i="36"/>
  <c r="I23" i="36"/>
  <c r="N22" i="36"/>
  <c r="M22" i="36"/>
  <c r="L22" i="36"/>
  <c r="K22" i="36"/>
  <c r="J22" i="36"/>
  <c r="I22" i="36"/>
  <c r="N21" i="36"/>
  <c r="M21" i="36"/>
  <c r="L21" i="36"/>
  <c r="K21" i="36"/>
  <c r="J21" i="36"/>
  <c r="I21" i="36"/>
  <c r="N20" i="36"/>
  <c r="M20" i="36"/>
  <c r="L20" i="36"/>
  <c r="K20" i="36"/>
  <c r="J20" i="36"/>
  <c r="I20" i="36"/>
  <c r="N19" i="36"/>
  <c r="M19" i="36"/>
  <c r="L19" i="36"/>
  <c r="K19" i="36"/>
  <c r="J19" i="36"/>
  <c r="I19" i="36"/>
  <c r="N18" i="36"/>
  <c r="M18" i="36"/>
  <c r="L18" i="36"/>
  <c r="K18" i="36"/>
  <c r="J18" i="36"/>
  <c r="I18" i="36"/>
  <c r="N17" i="36"/>
  <c r="M17" i="36"/>
  <c r="L17" i="36"/>
  <c r="K17" i="36"/>
  <c r="J17" i="36"/>
  <c r="I17" i="36"/>
  <c r="N16" i="36"/>
  <c r="M16" i="36"/>
  <c r="L16" i="36"/>
  <c r="K16" i="36"/>
  <c r="J16" i="36"/>
  <c r="I16" i="36"/>
  <c r="N15" i="36"/>
  <c r="M15" i="36"/>
  <c r="L15" i="36"/>
  <c r="K15" i="36"/>
  <c r="J15" i="36"/>
  <c r="I15" i="36"/>
  <c r="N14" i="36"/>
  <c r="M14" i="36"/>
  <c r="L14" i="36"/>
  <c r="K14" i="36"/>
  <c r="J14" i="36"/>
  <c r="I14" i="36"/>
  <c r="N13" i="36"/>
  <c r="M13" i="36"/>
  <c r="L13" i="36"/>
  <c r="K13" i="36"/>
  <c r="J13" i="36"/>
  <c r="I13" i="36"/>
  <c r="E18" i="4"/>
  <c r="E11" i="4" s="1"/>
  <c r="F18" i="4"/>
  <c r="G18" i="4"/>
  <c r="H18" i="4"/>
  <c r="I18" i="4"/>
  <c r="J18" i="4"/>
  <c r="K18" i="4"/>
  <c r="L18" i="4"/>
  <c r="M18" i="4"/>
  <c r="N18" i="4"/>
  <c r="O18" i="4"/>
  <c r="Q18" i="4"/>
  <c r="R18" i="4"/>
  <c r="S18" i="4"/>
  <c r="T18" i="4"/>
  <c r="U18" i="4"/>
  <c r="D18" i="4"/>
  <c r="AB24" i="4"/>
  <c r="E22" i="4"/>
  <c r="F22" i="4"/>
  <c r="G22" i="4"/>
  <c r="H22" i="4"/>
  <c r="I22" i="4"/>
  <c r="J22" i="4"/>
  <c r="K22" i="4"/>
  <c r="C22" i="4" s="1"/>
  <c r="L22" i="4"/>
  <c r="M22" i="4"/>
  <c r="N22" i="4"/>
  <c r="O22" i="4"/>
  <c r="P22" i="4"/>
  <c r="Q22" i="4"/>
  <c r="R22" i="4"/>
  <c r="S22" i="4"/>
  <c r="T22" i="4"/>
  <c r="U22" i="4"/>
  <c r="D22" i="4"/>
  <c r="C14" i="4"/>
  <c r="AD14" i="4" s="1"/>
  <c r="C15" i="4"/>
  <c r="AB15" i="4" s="1"/>
  <c r="C16" i="4"/>
  <c r="AC16" i="4" s="1"/>
  <c r="C17" i="4"/>
  <c r="AB17" i="4" s="1"/>
  <c r="C19" i="4"/>
  <c r="C20" i="4"/>
  <c r="AB20" i="4"/>
  <c r="C21" i="4"/>
  <c r="AA21" i="4" s="1"/>
  <c r="C23" i="4"/>
  <c r="AC23" i="4"/>
  <c r="C24" i="4"/>
  <c r="AC24" i="4" s="1"/>
  <c r="C25" i="4"/>
  <c r="X25" i="4" s="1"/>
  <c r="C26" i="4"/>
  <c r="C27" i="4"/>
  <c r="W27" i="4"/>
  <c r="C28" i="4"/>
  <c r="AB28" i="4" s="1"/>
  <c r="C29" i="4"/>
  <c r="AA29" i="4" s="1"/>
  <c r="AB29" i="4"/>
  <c r="AC29" i="4"/>
  <c r="C30" i="4"/>
  <c r="AA30" i="4" s="1"/>
  <c r="C31" i="4"/>
  <c r="AB31" i="4" s="1"/>
  <c r="C32" i="4"/>
  <c r="AA32" i="4" s="1"/>
  <c r="C33" i="4"/>
  <c r="C13" i="4"/>
  <c r="AB13" i="4" s="1"/>
  <c r="B14" i="4"/>
  <c r="Y14" i="4" s="1"/>
  <c r="B15" i="4"/>
  <c r="Z15" i="4" s="1"/>
  <c r="B16" i="4"/>
  <c r="Y16" i="4" s="1"/>
  <c r="B17" i="4"/>
  <c r="W17" i="4" s="1"/>
  <c r="B20" i="4"/>
  <c r="W20" i="4" s="1"/>
  <c r="B21" i="4"/>
  <c r="X21" i="4" s="1"/>
  <c r="B23" i="4"/>
  <c r="B24" i="4"/>
  <c r="X24" i="4" s="1"/>
  <c r="B25" i="4"/>
  <c r="Y25" i="4"/>
  <c r="B26" i="4"/>
  <c r="Z26" i="4" s="1"/>
  <c r="B27" i="4"/>
  <c r="B28" i="4"/>
  <c r="Y28" i="4" s="1"/>
  <c r="B29" i="4"/>
  <c r="W29" i="4" s="1"/>
  <c r="B30" i="4"/>
  <c r="X30" i="4" s="1"/>
  <c r="B31" i="4"/>
  <c r="Y31" i="4" s="1"/>
  <c r="B32" i="4"/>
  <c r="X32" i="4" s="1"/>
  <c r="B33" i="4"/>
  <c r="W33" i="4" s="1"/>
  <c r="B13" i="4"/>
  <c r="W13" i="4" s="1"/>
  <c r="D12" i="4"/>
  <c r="E12" i="4"/>
  <c r="F12" i="4"/>
  <c r="F11" i="4" s="1"/>
  <c r="G12" i="4"/>
  <c r="G11" i="4"/>
  <c r="H12" i="4"/>
  <c r="I12" i="4"/>
  <c r="J12" i="4"/>
  <c r="J11" i="4"/>
  <c r="K12" i="4"/>
  <c r="K11" i="4" s="1"/>
  <c r="L12" i="4"/>
  <c r="M12" i="4"/>
  <c r="N12" i="4"/>
  <c r="N11" i="4" s="1"/>
  <c r="O12" i="4"/>
  <c r="O11" i="4"/>
  <c r="P12" i="4"/>
  <c r="Q12" i="4"/>
  <c r="Q11" i="4" s="1"/>
  <c r="R12" i="4"/>
  <c r="S12" i="4"/>
  <c r="S11" i="4" s="1"/>
  <c r="T12" i="4"/>
  <c r="U12" i="4"/>
  <c r="O215" i="17"/>
  <c r="P215" i="17"/>
  <c r="Q215" i="17"/>
  <c r="R215" i="17"/>
  <c r="O216" i="17"/>
  <c r="P216" i="17"/>
  <c r="Q216" i="17"/>
  <c r="R216" i="17"/>
  <c r="O218" i="17"/>
  <c r="P218" i="17"/>
  <c r="Q218" i="17"/>
  <c r="R218" i="17"/>
  <c r="O219" i="17"/>
  <c r="P219" i="17"/>
  <c r="Q219" i="17"/>
  <c r="R219" i="17"/>
  <c r="O220" i="17"/>
  <c r="P220" i="17"/>
  <c r="Q220" i="17"/>
  <c r="R220" i="17"/>
  <c r="Q72" i="17"/>
  <c r="Q112" i="17"/>
  <c r="D54" i="17"/>
  <c r="P54" i="17" s="1"/>
  <c r="D52" i="17"/>
  <c r="P52" i="17" s="1"/>
  <c r="D51" i="17"/>
  <c r="P51" i="17" s="1"/>
  <c r="O15" i="17"/>
  <c r="P15" i="17"/>
  <c r="Q15" i="17"/>
  <c r="R15" i="17"/>
  <c r="O16" i="17"/>
  <c r="P16" i="17"/>
  <c r="Q16" i="17"/>
  <c r="R16" i="17"/>
  <c r="O17" i="17"/>
  <c r="P17" i="17"/>
  <c r="Q17" i="17"/>
  <c r="R17" i="17"/>
  <c r="O18" i="17"/>
  <c r="P18" i="17"/>
  <c r="Q18" i="17"/>
  <c r="R18" i="17"/>
  <c r="O19" i="17"/>
  <c r="P19" i="17"/>
  <c r="Q19" i="17"/>
  <c r="R19" i="17"/>
  <c r="O21" i="17"/>
  <c r="P21" i="17"/>
  <c r="Q21" i="17"/>
  <c r="R21" i="17"/>
  <c r="O22" i="17"/>
  <c r="P22" i="17"/>
  <c r="Q22" i="17"/>
  <c r="R22" i="17"/>
  <c r="O23" i="17"/>
  <c r="P23" i="17"/>
  <c r="Q23" i="17"/>
  <c r="R23" i="17"/>
  <c r="O24" i="17"/>
  <c r="P24" i="17"/>
  <c r="Q24" i="17"/>
  <c r="R24" i="17"/>
  <c r="O25" i="17"/>
  <c r="P25" i="17"/>
  <c r="Q25" i="17"/>
  <c r="R25" i="17"/>
  <c r="O26" i="17"/>
  <c r="P26" i="17"/>
  <c r="Q26" i="17"/>
  <c r="R26" i="17"/>
  <c r="D53" i="17"/>
  <c r="O53" i="17" s="1"/>
  <c r="O54" i="17"/>
  <c r="D55" i="17"/>
  <c r="O55" i="17" s="1"/>
  <c r="D56" i="17"/>
  <c r="P56" i="17"/>
  <c r="O56" i="17"/>
  <c r="D57" i="17"/>
  <c r="D58" i="17"/>
  <c r="P58" i="17"/>
  <c r="O58" i="17"/>
  <c r="D59" i="17"/>
  <c r="O59" i="17" s="1"/>
  <c r="D60" i="17"/>
  <c r="D61" i="17"/>
  <c r="O61" i="17" s="1"/>
  <c r="D62" i="17"/>
  <c r="Q62" i="17" s="1"/>
  <c r="D63" i="17"/>
  <c r="R63" i="17" s="1"/>
  <c r="D64" i="17"/>
  <c r="D65" i="17"/>
  <c r="P65" i="17" s="1"/>
  <c r="D66" i="17"/>
  <c r="D67" i="17"/>
  <c r="R67" i="17"/>
  <c r="D68" i="17"/>
  <c r="R68" i="17" s="1"/>
  <c r="D69" i="17"/>
  <c r="R69" i="17" s="1"/>
  <c r="D70" i="17"/>
  <c r="Q70" i="17" s="1"/>
  <c r="R70" i="17"/>
  <c r="D71" i="17"/>
  <c r="R71" i="17" s="1"/>
  <c r="D72" i="17"/>
  <c r="R72" i="17"/>
  <c r="D73" i="17"/>
  <c r="Q73" i="17" s="1"/>
  <c r="D74" i="17"/>
  <c r="Q74" i="17" s="1"/>
  <c r="R74" i="17"/>
  <c r="D75" i="17"/>
  <c r="R75" i="17" s="1"/>
  <c r="D76" i="17"/>
  <c r="Q76" i="17"/>
  <c r="R76" i="17"/>
  <c r="D77" i="17"/>
  <c r="R77" i="17" s="1"/>
  <c r="D78" i="17"/>
  <c r="D79" i="17"/>
  <c r="R79" i="17"/>
  <c r="D80" i="17"/>
  <c r="Q80" i="17" s="1"/>
  <c r="D81" i="17"/>
  <c r="D82" i="17"/>
  <c r="Q82" i="17" s="1"/>
  <c r="D83" i="17"/>
  <c r="R83" i="17" s="1"/>
  <c r="D84" i="17"/>
  <c r="Q84" i="17" s="1"/>
  <c r="D85" i="17"/>
  <c r="R85" i="17" s="1"/>
  <c r="D86" i="17"/>
  <c r="R86" i="17" s="1"/>
  <c r="Q86" i="17"/>
  <c r="D87" i="17"/>
  <c r="R87" i="17" s="1"/>
  <c r="D88" i="17"/>
  <c r="Q88" i="17" s="1"/>
  <c r="R88" i="17"/>
  <c r="D89" i="17"/>
  <c r="Q89" i="17" s="1"/>
  <c r="D90" i="17"/>
  <c r="R90" i="17"/>
  <c r="D91" i="17"/>
  <c r="R91" i="17" s="1"/>
  <c r="D92" i="17"/>
  <c r="Q92" i="17"/>
  <c r="D93" i="17"/>
  <c r="R93" i="17" s="1"/>
  <c r="D94" i="17"/>
  <c r="Q94" i="17"/>
  <c r="R94" i="17"/>
  <c r="D95" i="17"/>
  <c r="R95" i="17" s="1"/>
  <c r="D96" i="17"/>
  <c r="R96" i="17" s="1"/>
  <c r="D97" i="17"/>
  <c r="D98" i="17"/>
  <c r="Q98" i="17"/>
  <c r="R98" i="17"/>
  <c r="D99" i="17"/>
  <c r="R99" i="17" s="1"/>
  <c r="D100" i="17"/>
  <c r="D101" i="17"/>
  <c r="R101" i="17"/>
  <c r="D102" i="17"/>
  <c r="Q102" i="17" s="1"/>
  <c r="D103" i="17"/>
  <c r="R103" i="17" s="1"/>
  <c r="D104" i="17"/>
  <c r="R104" i="17" s="1"/>
  <c r="D105" i="17"/>
  <c r="D106" i="17"/>
  <c r="R106" i="17" s="1"/>
  <c r="D107" i="17"/>
  <c r="R107" i="17"/>
  <c r="D108" i="17"/>
  <c r="Q108" i="17" s="1"/>
  <c r="D109" i="17"/>
  <c r="R109" i="17" s="1"/>
  <c r="D110" i="17"/>
  <c r="R110" i="17" s="1"/>
  <c r="Q110" i="17"/>
  <c r="D111" i="17"/>
  <c r="R111" i="17" s="1"/>
  <c r="D112" i="17"/>
  <c r="R112" i="17"/>
  <c r="D113" i="17"/>
  <c r="D114" i="17"/>
  <c r="Q114" i="17" s="1"/>
  <c r="D115" i="17"/>
  <c r="R115" i="17" s="1"/>
  <c r="D116" i="17"/>
  <c r="R116" i="17" s="1"/>
  <c r="D118" i="17"/>
  <c r="R118" i="17" s="1"/>
  <c r="D120" i="17"/>
  <c r="D121" i="17"/>
  <c r="D122" i="17"/>
  <c r="R122" i="17" s="1"/>
  <c r="D123" i="17"/>
  <c r="D124" i="17"/>
  <c r="R124" i="17"/>
  <c r="D125" i="17"/>
  <c r="D126" i="17"/>
  <c r="R126" i="17" s="1"/>
  <c r="D127" i="17"/>
  <c r="D128" i="17"/>
  <c r="R128" i="17" s="1"/>
  <c r="D129" i="17"/>
  <c r="D130" i="17"/>
  <c r="R130" i="17" s="1"/>
  <c r="D131" i="17"/>
  <c r="D132" i="17"/>
  <c r="R132" i="17"/>
  <c r="D133" i="17"/>
  <c r="D134" i="17"/>
  <c r="R134" i="17" s="1"/>
  <c r="D135" i="17"/>
  <c r="D136" i="17"/>
  <c r="R136" i="17" s="1"/>
  <c r="D137" i="17"/>
  <c r="D138" i="17"/>
  <c r="R138" i="17" s="1"/>
  <c r="D139" i="17"/>
  <c r="D140" i="17"/>
  <c r="R140" i="17"/>
  <c r="D141" i="17"/>
  <c r="D142" i="17"/>
  <c r="R142" i="17" s="1"/>
  <c r="D143" i="17"/>
  <c r="D144" i="17"/>
  <c r="R144" i="17" s="1"/>
  <c r="D145" i="17"/>
  <c r="D146" i="17"/>
  <c r="R146" i="17" s="1"/>
  <c r="D147" i="17"/>
  <c r="D148" i="17"/>
  <c r="R148" i="17"/>
  <c r="D149" i="17"/>
  <c r="D150" i="17"/>
  <c r="R150" i="17" s="1"/>
  <c r="D151" i="17"/>
  <c r="D152" i="17"/>
  <c r="R152" i="17" s="1"/>
  <c r="D153" i="17"/>
  <c r="D154" i="17"/>
  <c r="R154" i="17" s="1"/>
  <c r="D155" i="17"/>
  <c r="P155" i="17" s="1"/>
  <c r="D156" i="17"/>
  <c r="R156" i="17" s="1"/>
  <c r="D157" i="17"/>
  <c r="D158" i="17"/>
  <c r="R158" i="17"/>
  <c r="D159" i="17"/>
  <c r="D160" i="17"/>
  <c r="R160" i="17" s="1"/>
  <c r="D161" i="17"/>
  <c r="D162" i="17"/>
  <c r="R162" i="17" s="1"/>
  <c r="D163" i="17"/>
  <c r="D164" i="17"/>
  <c r="R164" i="17" s="1"/>
  <c r="D165" i="17"/>
  <c r="D166" i="17"/>
  <c r="R166" i="17"/>
  <c r="D167" i="17"/>
  <c r="D168" i="17"/>
  <c r="R168" i="17" s="1"/>
  <c r="D169" i="17"/>
  <c r="D170" i="17"/>
  <c r="R170" i="17" s="1"/>
  <c r="D171" i="17"/>
  <c r="P171" i="17"/>
  <c r="D172" i="17"/>
  <c r="R172" i="17" s="1"/>
  <c r="D173" i="17"/>
  <c r="D174" i="17"/>
  <c r="R174" i="17" s="1"/>
  <c r="D175" i="17"/>
  <c r="D176" i="17"/>
  <c r="R176" i="17"/>
  <c r="D177" i="17"/>
  <c r="D178" i="17"/>
  <c r="R178" i="17" s="1"/>
  <c r="D179" i="17"/>
  <c r="D180" i="17"/>
  <c r="R180" i="17" s="1"/>
  <c r="D181" i="17"/>
  <c r="D182" i="17"/>
  <c r="R182" i="17" s="1"/>
  <c r="D183" i="17"/>
  <c r="D184" i="17"/>
  <c r="Q184" i="17"/>
  <c r="R184" i="17"/>
  <c r="D185" i="17"/>
  <c r="D186" i="17"/>
  <c r="Q186" i="17" s="1"/>
  <c r="R186" i="17"/>
  <c r="D187" i="17"/>
  <c r="R187" i="17" s="1"/>
  <c r="D188" i="17"/>
  <c r="Q188" i="17" s="1"/>
  <c r="R188" i="17"/>
  <c r="D189" i="17"/>
  <c r="D190" i="17"/>
  <c r="Q190" i="17" s="1"/>
  <c r="D191" i="17"/>
  <c r="D192" i="17"/>
  <c r="Q192" i="17" s="1"/>
  <c r="D193" i="17"/>
  <c r="E119" i="17"/>
  <c r="F119" i="17"/>
  <c r="G119" i="17"/>
  <c r="H119" i="17"/>
  <c r="I119" i="17"/>
  <c r="J119" i="17"/>
  <c r="K119" i="17"/>
  <c r="L119" i="17"/>
  <c r="E49" i="17"/>
  <c r="F49" i="17"/>
  <c r="G49" i="17"/>
  <c r="H49" i="17"/>
  <c r="I49" i="17"/>
  <c r="J49" i="17"/>
  <c r="K49" i="17"/>
  <c r="L49" i="17"/>
  <c r="R108" i="30"/>
  <c r="R109" i="30"/>
  <c r="R111" i="30"/>
  <c r="R112" i="30"/>
  <c r="R114" i="30"/>
  <c r="Q108" i="30"/>
  <c r="Q109" i="30"/>
  <c r="Q111" i="30"/>
  <c r="Q112" i="30"/>
  <c r="Q114" i="30"/>
  <c r="P108" i="30"/>
  <c r="P109" i="30"/>
  <c r="P111" i="30"/>
  <c r="P112" i="30"/>
  <c r="P114" i="30"/>
  <c r="O108" i="30"/>
  <c r="O109" i="30"/>
  <c r="O111" i="30"/>
  <c r="O112" i="30"/>
  <c r="O114" i="30"/>
  <c r="H113" i="30"/>
  <c r="G113" i="30"/>
  <c r="F113" i="30"/>
  <c r="E113" i="30"/>
  <c r="D113" i="30"/>
  <c r="C113" i="30"/>
  <c r="B113" i="30"/>
  <c r="O79" i="30"/>
  <c r="P79" i="30"/>
  <c r="Q79" i="30"/>
  <c r="R79" i="30"/>
  <c r="R81" i="30"/>
  <c r="E80" i="30"/>
  <c r="F80" i="30"/>
  <c r="F77" i="30" s="1"/>
  <c r="G80" i="30"/>
  <c r="H80" i="30"/>
  <c r="I80" i="30"/>
  <c r="J80" i="30"/>
  <c r="J77" i="30" s="1"/>
  <c r="D78" i="30"/>
  <c r="E78" i="30"/>
  <c r="F78" i="30"/>
  <c r="G78" i="30"/>
  <c r="H78" i="30"/>
  <c r="I78" i="30"/>
  <c r="J78" i="30"/>
  <c r="D42" i="30"/>
  <c r="E42" i="30"/>
  <c r="F42" i="30"/>
  <c r="G42" i="30"/>
  <c r="H42" i="30"/>
  <c r="I42" i="30"/>
  <c r="J42" i="30"/>
  <c r="C52" i="30"/>
  <c r="Q52" i="30" s="1"/>
  <c r="C53" i="30"/>
  <c r="Q53" i="30" s="1"/>
  <c r="C54" i="30"/>
  <c r="R54" i="30" s="1"/>
  <c r="C55" i="30"/>
  <c r="R55" i="30" s="1"/>
  <c r="C56" i="30"/>
  <c r="R56" i="30" s="1"/>
  <c r="C51" i="30"/>
  <c r="R51" i="30" s="1"/>
  <c r="D50" i="30"/>
  <c r="E50" i="30"/>
  <c r="F50" i="30"/>
  <c r="G50" i="30"/>
  <c r="H50" i="30"/>
  <c r="I50" i="30"/>
  <c r="J50" i="30"/>
  <c r="R43" i="30"/>
  <c r="C44" i="30"/>
  <c r="R44" i="30" s="1"/>
  <c r="C45" i="30"/>
  <c r="P45" i="30" s="1"/>
  <c r="C46" i="30"/>
  <c r="O46" i="30" s="1"/>
  <c r="C47" i="30"/>
  <c r="Q47" i="30" s="1"/>
  <c r="C48" i="30"/>
  <c r="Q48" i="30" s="1"/>
  <c r="C49" i="30"/>
  <c r="P49" i="30" s="1"/>
  <c r="C13" i="30"/>
  <c r="O13" i="30" s="1"/>
  <c r="C14" i="30"/>
  <c r="Q14" i="30" s="1"/>
  <c r="C15" i="30"/>
  <c r="P15" i="30" s="1"/>
  <c r="C16" i="30"/>
  <c r="P16" i="30" s="1"/>
  <c r="C17" i="30"/>
  <c r="C18" i="30"/>
  <c r="R18" i="30" s="1"/>
  <c r="C19" i="30"/>
  <c r="C20" i="30"/>
  <c r="Q20" i="30" s="1"/>
  <c r="R12" i="30"/>
  <c r="D11" i="30"/>
  <c r="E11" i="30"/>
  <c r="F11" i="30"/>
  <c r="G11" i="30"/>
  <c r="H11" i="30"/>
  <c r="I11" i="30"/>
  <c r="J11" i="30"/>
  <c r="C151" i="39"/>
  <c r="Q151" i="39" s="1"/>
  <c r="C152" i="39"/>
  <c r="C153" i="39"/>
  <c r="R153" i="39" s="1"/>
  <c r="C154" i="39"/>
  <c r="O154" i="39"/>
  <c r="C155" i="39"/>
  <c r="R155" i="39" s="1"/>
  <c r="C156" i="39"/>
  <c r="P156" i="39"/>
  <c r="C157" i="39"/>
  <c r="O157" i="39" s="1"/>
  <c r="C158" i="39"/>
  <c r="R158" i="39"/>
  <c r="C159" i="39"/>
  <c r="C160" i="39"/>
  <c r="P160" i="39" s="1"/>
  <c r="C161" i="39"/>
  <c r="C162" i="39"/>
  <c r="R162" i="39" s="1"/>
  <c r="C163" i="39"/>
  <c r="P163" i="39" s="1"/>
  <c r="C164" i="39"/>
  <c r="P164" i="39" s="1"/>
  <c r="C165" i="39"/>
  <c r="Q165" i="39" s="1"/>
  <c r="C166" i="39"/>
  <c r="R166" i="39" s="1"/>
  <c r="C167" i="39"/>
  <c r="R167" i="39" s="1"/>
  <c r="C168" i="39"/>
  <c r="P168" i="39" s="1"/>
  <c r="C169" i="39"/>
  <c r="Q169" i="39" s="1"/>
  <c r="C170" i="39"/>
  <c r="P170" i="39" s="1"/>
  <c r="C171" i="39"/>
  <c r="R171" i="39" s="1"/>
  <c r="C172" i="39"/>
  <c r="P172" i="39" s="1"/>
  <c r="R172" i="39"/>
  <c r="C173" i="39"/>
  <c r="O173" i="39" s="1"/>
  <c r="C174" i="39"/>
  <c r="P174" i="39"/>
  <c r="C175" i="39"/>
  <c r="R175" i="39" s="1"/>
  <c r="C176" i="39"/>
  <c r="P176" i="39"/>
  <c r="C177" i="39"/>
  <c r="R177" i="39" s="1"/>
  <c r="C178" i="39"/>
  <c r="R178" i="39"/>
  <c r="C179" i="39"/>
  <c r="P179" i="39" s="1"/>
  <c r="C180" i="39"/>
  <c r="P180" i="39"/>
  <c r="C181" i="39"/>
  <c r="O181" i="39" s="1"/>
  <c r="C182" i="39"/>
  <c r="O182" i="39"/>
  <c r="C183" i="39"/>
  <c r="P183" i="39" s="1"/>
  <c r="C184" i="39"/>
  <c r="O184" i="39"/>
  <c r="C185" i="39"/>
  <c r="Q185" i="39" s="1"/>
  <c r="C186" i="39"/>
  <c r="Q186" i="39"/>
  <c r="C187" i="39"/>
  <c r="R187" i="39" s="1"/>
  <c r="C188" i="39"/>
  <c r="O188" i="39"/>
  <c r="C189" i="39"/>
  <c r="P189" i="39" s="1"/>
  <c r="C190" i="39"/>
  <c r="R190" i="39"/>
  <c r="C191" i="39"/>
  <c r="P191" i="39" s="1"/>
  <c r="C192" i="39"/>
  <c r="Q192" i="39"/>
  <c r="C193" i="39"/>
  <c r="Q193" i="39" s="1"/>
  <c r="C194" i="39"/>
  <c r="O194" i="39"/>
  <c r="C195" i="39"/>
  <c r="P195" i="39" s="1"/>
  <c r="C196" i="39"/>
  <c r="R196" i="39"/>
  <c r="C197" i="39"/>
  <c r="O197" i="39" s="1"/>
  <c r="C198" i="39"/>
  <c r="R198" i="39"/>
  <c r="C199" i="39"/>
  <c r="O199" i="39" s="1"/>
  <c r="C200" i="39"/>
  <c r="O200" i="39"/>
  <c r="C201" i="39"/>
  <c r="P201" i="39" s="1"/>
  <c r="C202" i="39"/>
  <c r="R202" i="39"/>
  <c r="C203" i="39"/>
  <c r="P203" i="39" s="1"/>
  <c r="C204" i="39"/>
  <c r="R204" i="39"/>
  <c r="C205" i="39"/>
  <c r="P205" i="39" s="1"/>
  <c r="C150" i="39"/>
  <c r="C86" i="39"/>
  <c r="P86" i="39" s="1"/>
  <c r="C87" i="39"/>
  <c r="R87" i="39" s="1"/>
  <c r="C88" i="39"/>
  <c r="Q88" i="39" s="1"/>
  <c r="C89" i="39"/>
  <c r="O89" i="39" s="1"/>
  <c r="P89" i="39"/>
  <c r="C90" i="39"/>
  <c r="O90" i="39" s="1"/>
  <c r="C91" i="39"/>
  <c r="P91" i="39"/>
  <c r="C92" i="39"/>
  <c r="Q92" i="39" s="1"/>
  <c r="C93" i="39"/>
  <c r="R93" i="39"/>
  <c r="C94" i="39"/>
  <c r="P94" i="39" s="1"/>
  <c r="C95" i="39"/>
  <c r="O95" i="39" s="1"/>
  <c r="C96" i="39"/>
  <c r="R96" i="39" s="1"/>
  <c r="C97" i="39"/>
  <c r="O97" i="39" s="1"/>
  <c r="C98" i="39"/>
  <c r="R98" i="39" s="1"/>
  <c r="C99" i="39"/>
  <c r="P99" i="39" s="1"/>
  <c r="C100" i="39"/>
  <c r="Q100" i="39" s="1"/>
  <c r="C101" i="39"/>
  <c r="O101" i="39" s="1"/>
  <c r="C102" i="39"/>
  <c r="O102" i="39" s="1"/>
  <c r="C103" i="39"/>
  <c r="P103" i="39" s="1"/>
  <c r="C104" i="39"/>
  <c r="Q104" i="39" s="1"/>
  <c r="C105" i="39"/>
  <c r="Q105" i="39" s="1"/>
  <c r="C106" i="39"/>
  <c r="Q106" i="39" s="1"/>
  <c r="C107" i="39"/>
  <c r="C108" i="39"/>
  <c r="P108" i="39" s="1"/>
  <c r="C109" i="39"/>
  <c r="O109" i="39" s="1"/>
  <c r="C110" i="39"/>
  <c r="P110" i="39" s="1"/>
  <c r="C111" i="39"/>
  <c r="Q111" i="39" s="1"/>
  <c r="C112" i="39"/>
  <c r="P112" i="39" s="1"/>
  <c r="R112" i="39"/>
  <c r="C113" i="39"/>
  <c r="P113" i="39" s="1"/>
  <c r="C114" i="39"/>
  <c r="P114" i="39"/>
  <c r="C115" i="39"/>
  <c r="O115" i="39" s="1"/>
  <c r="C116" i="39"/>
  <c r="P116" i="39"/>
  <c r="C117" i="39"/>
  <c r="P117" i="39" s="1"/>
  <c r="C118" i="39"/>
  <c r="R118" i="39"/>
  <c r="C119" i="39"/>
  <c r="P119" i="39" s="1"/>
  <c r="C120" i="39"/>
  <c r="R120" i="39"/>
  <c r="C121" i="39"/>
  <c r="O121" i="39" s="1"/>
  <c r="C122" i="39"/>
  <c r="O122" i="39"/>
  <c r="C123" i="39"/>
  <c r="O123" i="39" s="1"/>
  <c r="C124" i="39"/>
  <c r="O124" i="39"/>
  <c r="C125" i="39"/>
  <c r="Q125" i="39" s="1"/>
  <c r="C126" i="39"/>
  <c r="R126" i="39"/>
  <c r="C127" i="39"/>
  <c r="Q127" i="39" s="1"/>
  <c r="C128" i="39"/>
  <c r="P128" i="39"/>
  <c r="C82" i="39"/>
  <c r="O82" i="39" s="1"/>
  <c r="C83" i="39"/>
  <c r="P83" i="39"/>
  <c r="C84" i="39"/>
  <c r="R84" i="39" s="1"/>
  <c r="C85" i="39"/>
  <c r="R85" i="39"/>
  <c r="C81" i="39"/>
  <c r="Q81" i="39" s="1"/>
  <c r="P120" i="39"/>
  <c r="C226" i="39"/>
  <c r="P226" i="39" s="1"/>
  <c r="C227" i="39"/>
  <c r="Q227" i="39"/>
  <c r="C228" i="39"/>
  <c r="Q228" i="39" s="1"/>
  <c r="C229" i="39"/>
  <c r="P229" i="39"/>
  <c r="C230" i="39"/>
  <c r="O230" i="39" s="1"/>
  <c r="C231" i="39"/>
  <c r="P231" i="39"/>
  <c r="C232" i="39"/>
  <c r="R232" i="39" s="1"/>
  <c r="C233" i="39"/>
  <c r="Q233" i="39"/>
  <c r="C234" i="39"/>
  <c r="R234" i="39" s="1"/>
  <c r="C235" i="39"/>
  <c r="O235" i="39"/>
  <c r="Q235" i="39"/>
  <c r="C236" i="39"/>
  <c r="R236" i="39"/>
  <c r="C237" i="39"/>
  <c r="R237" i="39"/>
  <c r="C238" i="39"/>
  <c r="P238" i="39"/>
  <c r="C239" i="39"/>
  <c r="P239" i="39"/>
  <c r="C240" i="39"/>
  <c r="P240" i="39"/>
  <c r="C241" i="39"/>
  <c r="O241" i="39"/>
  <c r="C242" i="39"/>
  <c r="P242" i="39"/>
  <c r="C243" i="39"/>
  <c r="Q243" i="39" s="1"/>
  <c r="O243" i="39"/>
  <c r="R243" i="39"/>
  <c r="C244" i="39"/>
  <c r="P244" i="39"/>
  <c r="C245" i="39"/>
  <c r="R245" i="39"/>
  <c r="C246" i="39"/>
  <c r="R246" i="39"/>
  <c r="C247" i="39"/>
  <c r="P247" i="39"/>
  <c r="C248" i="39"/>
  <c r="R248" i="39" s="1"/>
  <c r="P248" i="39"/>
  <c r="C249" i="39"/>
  <c r="R249" i="39"/>
  <c r="C250" i="39"/>
  <c r="P250" i="39"/>
  <c r="C251" i="39"/>
  <c r="P251" i="39"/>
  <c r="C252" i="39"/>
  <c r="Q252" i="39"/>
  <c r="C253" i="39"/>
  <c r="R253" i="39"/>
  <c r="C254" i="39"/>
  <c r="R254" i="39" s="1"/>
  <c r="P254" i="39"/>
  <c r="C255" i="39"/>
  <c r="Q255" i="39" s="1"/>
  <c r="C256" i="39"/>
  <c r="R256" i="39" s="1"/>
  <c r="C257" i="39"/>
  <c r="Q257" i="39" s="1"/>
  <c r="C258" i="39"/>
  <c r="P258" i="39" s="1"/>
  <c r="Q258" i="39"/>
  <c r="C259" i="39"/>
  <c r="O259" i="39"/>
  <c r="C260" i="39"/>
  <c r="R260" i="39"/>
  <c r="C261" i="39"/>
  <c r="Q261" i="39"/>
  <c r="C262" i="39"/>
  <c r="R262" i="39"/>
  <c r="O262" i="39"/>
  <c r="C263" i="39"/>
  <c r="O263" i="39" s="1"/>
  <c r="C264" i="39"/>
  <c r="P264" i="39" s="1"/>
  <c r="C265" i="39"/>
  <c r="O265" i="39" s="1"/>
  <c r="C266" i="39"/>
  <c r="Q266" i="39" s="1"/>
  <c r="C267" i="39"/>
  <c r="P267" i="39" s="1"/>
  <c r="C268" i="39"/>
  <c r="O268" i="39" s="1"/>
  <c r="C269" i="39"/>
  <c r="O269" i="39" s="1"/>
  <c r="C270" i="39"/>
  <c r="R270" i="39" s="1"/>
  <c r="C271" i="39"/>
  <c r="O271" i="39" s="1"/>
  <c r="C272" i="39"/>
  <c r="P272" i="39" s="1"/>
  <c r="C273" i="39"/>
  <c r="O273" i="39" s="1"/>
  <c r="C274" i="39"/>
  <c r="Q274" i="39" s="1"/>
  <c r="C275" i="39"/>
  <c r="Q275" i="39" s="1"/>
  <c r="R275" i="39"/>
  <c r="C276" i="39"/>
  <c r="Q276" i="39"/>
  <c r="C277" i="39"/>
  <c r="O277" i="39"/>
  <c r="C278" i="39"/>
  <c r="Q278" i="39"/>
  <c r="C279" i="39"/>
  <c r="O279" i="39"/>
  <c r="C280" i="39"/>
  <c r="Q280" i="39"/>
  <c r="C281" i="39"/>
  <c r="C282" i="39"/>
  <c r="P282" i="39" s="1"/>
  <c r="C225" i="39"/>
  <c r="R225" i="39" s="1"/>
  <c r="C110" i="30"/>
  <c r="D110" i="30"/>
  <c r="E110" i="30"/>
  <c r="F110" i="30"/>
  <c r="G110" i="30"/>
  <c r="H110" i="30"/>
  <c r="B110" i="30"/>
  <c r="C107" i="30"/>
  <c r="D107" i="30"/>
  <c r="E107" i="30"/>
  <c r="B107" i="30"/>
  <c r="Q231" i="39"/>
  <c r="Q240" i="39"/>
  <c r="R240" i="39"/>
  <c r="P243" i="39"/>
  <c r="O250" i="39"/>
  <c r="O254" i="39"/>
  <c r="O256" i="39"/>
  <c r="O260" i="39"/>
  <c r="P260" i="39"/>
  <c r="P279" i="39"/>
  <c r="O151" i="39"/>
  <c r="R151" i="39"/>
  <c r="P153" i="39"/>
  <c r="Q153" i="39"/>
  <c r="P155" i="39"/>
  <c r="P157" i="39"/>
  <c r="P162" i="39"/>
  <c r="Q162" i="39"/>
  <c r="O166" i="39"/>
  <c r="P166" i="39"/>
  <c r="O170" i="39"/>
  <c r="Q174" i="39"/>
  <c r="P177" i="39"/>
  <c r="Q177" i="39"/>
  <c r="P182" i="39"/>
  <c r="P188" i="39"/>
  <c r="P192" i="39"/>
  <c r="P194" i="39"/>
  <c r="Q194" i="39"/>
  <c r="P196" i="39"/>
  <c r="O198" i="39"/>
  <c r="P198" i="39"/>
  <c r="Q82" i="39"/>
  <c r="P93" i="39"/>
  <c r="Q93" i="39"/>
  <c r="P101" i="39"/>
  <c r="O105" i="39"/>
  <c r="Q109" i="39"/>
  <c r="Q110" i="39"/>
  <c r="Q117" i="39"/>
  <c r="O125" i="39"/>
  <c r="R125" i="39"/>
  <c r="Q126" i="39"/>
  <c r="R128" i="39"/>
  <c r="C13" i="39"/>
  <c r="O13" i="39" s="1"/>
  <c r="R13" i="39"/>
  <c r="C14" i="39"/>
  <c r="P14" i="39"/>
  <c r="C15" i="39"/>
  <c r="P15" i="39"/>
  <c r="C16" i="39"/>
  <c r="Q16" i="39" s="1"/>
  <c r="O16" i="39"/>
  <c r="C17" i="39"/>
  <c r="R17" i="39" s="1"/>
  <c r="C18" i="39"/>
  <c r="O18" i="39" s="1"/>
  <c r="C19" i="39"/>
  <c r="O19" i="39" s="1"/>
  <c r="C20" i="39"/>
  <c r="O20" i="39" s="1"/>
  <c r="C21" i="39"/>
  <c r="R21" i="39" s="1"/>
  <c r="C22" i="39"/>
  <c r="Q22" i="39" s="1"/>
  <c r="C23" i="39"/>
  <c r="O23" i="39" s="1"/>
  <c r="C24" i="39"/>
  <c r="P24" i="39"/>
  <c r="C25" i="39"/>
  <c r="O25" i="39"/>
  <c r="C26" i="39"/>
  <c r="R26" i="39"/>
  <c r="C27" i="39"/>
  <c r="R27" i="39"/>
  <c r="C28" i="39"/>
  <c r="R28" i="39"/>
  <c r="C29" i="39"/>
  <c r="O29" i="39" s="1"/>
  <c r="R29" i="39"/>
  <c r="C30" i="39"/>
  <c r="R30" i="39" s="1"/>
  <c r="C31" i="39"/>
  <c r="O31" i="39" s="1"/>
  <c r="P31" i="39"/>
  <c r="C32" i="39"/>
  <c r="P32" i="39"/>
  <c r="C33" i="39"/>
  <c r="O33" i="39"/>
  <c r="C34" i="39"/>
  <c r="R34" i="39"/>
  <c r="C35" i="39"/>
  <c r="R35" i="39"/>
  <c r="C36" i="39"/>
  <c r="P36" i="39"/>
  <c r="C37" i="39"/>
  <c r="R37" i="39"/>
  <c r="C38" i="39"/>
  <c r="C39" i="39"/>
  <c r="P39" i="39" s="1"/>
  <c r="C40" i="39"/>
  <c r="O40" i="39" s="1"/>
  <c r="C41" i="39"/>
  <c r="R41" i="39"/>
  <c r="C42" i="39"/>
  <c r="O42" i="39"/>
  <c r="C43" i="39"/>
  <c r="O43" i="39"/>
  <c r="C44" i="39"/>
  <c r="P44" i="39"/>
  <c r="C45" i="39"/>
  <c r="O45" i="39"/>
  <c r="C46" i="39"/>
  <c r="R46" i="39"/>
  <c r="C47" i="39"/>
  <c r="P47" i="39"/>
  <c r="C48" i="39"/>
  <c r="R48" i="39" s="1"/>
  <c r="Q48" i="39"/>
  <c r="C49" i="39"/>
  <c r="O49" i="39" s="1"/>
  <c r="C50" i="39"/>
  <c r="Q50" i="39" s="1"/>
  <c r="C51" i="39"/>
  <c r="R51" i="39" s="1"/>
  <c r="C52" i="39"/>
  <c r="O52" i="39" s="1"/>
  <c r="R52" i="39"/>
  <c r="C53" i="39"/>
  <c r="R53" i="39"/>
  <c r="C54" i="39"/>
  <c r="P54" i="39"/>
  <c r="C55" i="39"/>
  <c r="Q55" i="39"/>
  <c r="C56" i="39"/>
  <c r="O56" i="39"/>
  <c r="C57" i="39"/>
  <c r="R57" i="39"/>
  <c r="C58" i="39"/>
  <c r="P58" i="39"/>
  <c r="C59" i="39"/>
  <c r="C12" i="39"/>
  <c r="O12" i="39" s="1"/>
  <c r="R135" i="39"/>
  <c r="Q135" i="39"/>
  <c r="P135" i="39"/>
  <c r="O135" i="39"/>
  <c r="R134" i="39"/>
  <c r="Q134" i="39"/>
  <c r="P134" i="39"/>
  <c r="O134" i="39"/>
  <c r="R133" i="39"/>
  <c r="Q133" i="39"/>
  <c r="P133" i="39"/>
  <c r="O133" i="39"/>
  <c r="R132" i="39"/>
  <c r="Q132" i="39"/>
  <c r="P132" i="39"/>
  <c r="O132" i="39"/>
  <c r="R131" i="39"/>
  <c r="Q131" i="39"/>
  <c r="P131" i="39"/>
  <c r="O131" i="39"/>
  <c r="R130" i="39"/>
  <c r="Q130" i="39"/>
  <c r="P130" i="39"/>
  <c r="O130" i="39"/>
  <c r="R129" i="39"/>
  <c r="Q129" i="39"/>
  <c r="P129" i="39"/>
  <c r="O129" i="39"/>
  <c r="P55" i="39"/>
  <c r="O47" i="39"/>
  <c r="Q42" i="39"/>
  <c r="Q31" i="39"/>
  <c r="Q26" i="39"/>
  <c r="Q18" i="39"/>
  <c r="D17" i="37"/>
  <c r="D12" i="37"/>
  <c r="E17" i="37"/>
  <c r="F17" i="37"/>
  <c r="G17" i="37"/>
  <c r="H17" i="37"/>
  <c r="I17" i="37"/>
  <c r="I12" i="37"/>
  <c r="J17" i="37"/>
  <c r="K17" i="37"/>
  <c r="C17" i="37"/>
  <c r="B17" i="37"/>
  <c r="D13" i="37"/>
  <c r="E13" i="37"/>
  <c r="E12" i="37" s="1"/>
  <c r="F13" i="37"/>
  <c r="G13" i="37"/>
  <c r="G12" i="37"/>
  <c r="H13" i="37"/>
  <c r="H12" i="37"/>
  <c r="I13" i="37"/>
  <c r="J13" i="37"/>
  <c r="K13" i="37"/>
  <c r="K12" i="37"/>
  <c r="C13" i="37"/>
  <c r="B22" i="37"/>
  <c r="B21" i="37"/>
  <c r="B20" i="37" s="1"/>
  <c r="B14" i="37"/>
  <c r="B15" i="37"/>
  <c r="B16" i="37"/>
  <c r="B18" i="37"/>
  <c r="B19" i="37"/>
  <c r="C17" i="35"/>
  <c r="C12" i="35" s="1"/>
  <c r="D17" i="35"/>
  <c r="D12" i="35" s="1"/>
  <c r="E17" i="35"/>
  <c r="E12" i="35" s="1"/>
  <c r="B17" i="35"/>
  <c r="I17" i="35" s="1"/>
  <c r="C14" i="35"/>
  <c r="D14" i="35"/>
  <c r="K14" i="35" s="1"/>
  <c r="E14" i="35"/>
  <c r="B14" i="35"/>
  <c r="K37" i="35"/>
  <c r="J37" i="35"/>
  <c r="I37" i="35"/>
  <c r="H37" i="35"/>
  <c r="K36" i="35"/>
  <c r="J36" i="35"/>
  <c r="I36" i="35"/>
  <c r="H36" i="35"/>
  <c r="K35" i="35"/>
  <c r="J35" i="35"/>
  <c r="I35" i="35"/>
  <c r="H35" i="35"/>
  <c r="K33" i="35"/>
  <c r="J33" i="35"/>
  <c r="I33" i="35"/>
  <c r="H33" i="35"/>
  <c r="K32" i="35"/>
  <c r="J32" i="35"/>
  <c r="I32" i="35"/>
  <c r="H32" i="35"/>
  <c r="K30" i="35"/>
  <c r="J30" i="35"/>
  <c r="I30" i="35"/>
  <c r="H30" i="35"/>
  <c r="K29" i="35"/>
  <c r="J29" i="35"/>
  <c r="I29" i="35"/>
  <c r="H29" i="35"/>
  <c r="K28" i="35"/>
  <c r="J28" i="35"/>
  <c r="I28" i="35"/>
  <c r="H28" i="35"/>
  <c r="K26" i="35"/>
  <c r="J26" i="35"/>
  <c r="I26" i="35"/>
  <c r="H26" i="35"/>
  <c r="K25" i="35"/>
  <c r="J25" i="35"/>
  <c r="I25" i="35"/>
  <c r="H25" i="35"/>
  <c r="K24" i="35"/>
  <c r="J24" i="35"/>
  <c r="I24" i="35"/>
  <c r="H24" i="35"/>
  <c r="B23" i="35"/>
  <c r="J23" i="35" s="1"/>
  <c r="C23" i="35"/>
  <c r="D23" i="35"/>
  <c r="E23" i="35"/>
  <c r="K22" i="35"/>
  <c r="J22" i="35"/>
  <c r="I22" i="35"/>
  <c r="H22" i="35"/>
  <c r="K21" i="35"/>
  <c r="J21" i="35"/>
  <c r="I21" i="35"/>
  <c r="H21" i="35"/>
  <c r="B20" i="35"/>
  <c r="C20" i="35"/>
  <c r="H20" i="35" s="1"/>
  <c r="D20" i="35"/>
  <c r="J20" i="35" s="1"/>
  <c r="E20" i="35"/>
  <c r="K19" i="35"/>
  <c r="J19" i="35"/>
  <c r="I19" i="35"/>
  <c r="H19" i="35"/>
  <c r="K18" i="35"/>
  <c r="J18" i="35"/>
  <c r="I18" i="35"/>
  <c r="H18" i="35"/>
  <c r="K16" i="35"/>
  <c r="J16" i="35"/>
  <c r="I16" i="35"/>
  <c r="H16" i="35"/>
  <c r="K15" i="35"/>
  <c r="J15" i="35"/>
  <c r="I15" i="35"/>
  <c r="H15" i="35"/>
  <c r="K13" i="35"/>
  <c r="J13" i="35"/>
  <c r="I13" i="35"/>
  <c r="H13" i="35"/>
  <c r="K37" i="1"/>
  <c r="J37" i="1"/>
  <c r="I37" i="1"/>
  <c r="H37" i="1"/>
  <c r="K36" i="1"/>
  <c r="J36" i="1"/>
  <c r="I36" i="1"/>
  <c r="H36" i="1"/>
  <c r="K35" i="1"/>
  <c r="J35" i="1"/>
  <c r="I35" i="1"/>
  <c r="H35" i="1"/>
  <c r="K33" i="1"/>
  <c r="J33" i="1"/>
  <c r="I33" i="1"/>
  <c r="H33" i="1"/>
  <c r="K32" i="1"/>
  <c r="J32" i="1"/>
  <c r="I32" i="1"/>
  <c r="H32" i="1"/>
  <c r="K30" i="1"/>
  <c r="J30" i="1"/>
  <c r="I30" i="1"/>
  <c r="H30" i="1"/>
  <c r="K29" i="1"/>
  <c r="J29" i="1"/>
  <c r="I29" i="1"/>
  <c r="H29" i="1"/>
  <c r="K28" i="1"/>
  <c r="J28" i="1"/>
  <c r="I28" i="1"/>
  <c r="H28" i="1"/>
  <c r="K26" i="1"/>
  <c r="J26" i="1"/>
  <c r="I26" i="1"/>
  <c r="H26" i="1"/>
  <c r="K25" i="1"/>
  <c r="J25" i="1"/>
  <c r="I25" i="1"/>
  <c r="H25" i="1"/>
  <c r="K24" i="1"/>
  <c r="J24" i="1"/>
  <c r="I24" i="1"/>
  <c r="H24" i="1"/>
  <c r="K22" i="1"/>
  <c r="J22" i="1"/>
  <c r="I22" i="1"/>
  <c r="H22" i="1"/>
  <c r="K21" i="1"/>
  <c r="J21" i="1"/>
  <c r="I21" i="1"/>
  <c r="H21" i="1"/>
  <c r="K19" i="1"/>
  <c r="J19" i="1"/>
  <c r="I19" i="1"/>
  <c r="H19" i="1"/>
  <c r="K18" i="1"/>
  <c r="J18" i="1"/>
  <c r="I18" i="1"/>
  <c r="H18" i="1"/>
  <c r="K16" i="1"/>
  <c r="J16" i="1"/>
  <c r="I16" i="1"/>
  <c r="H16" i="1"/>
  <c r="K15" i="1"/>
  <c r="J15" i="1"/>
  <c r="I15" i="1"/>
  <c r="H15" i="1"/>
  <c r="K14" i="1"/>
  <c r="J14" i="1"/>
  <c r="I14" i="1"/>
  <c r="H14" i="1"/>
  <c r="C17" i="1"/>
  <c r="D17" i="1"/>
  <c r="D12" i="1" s="1"/>
  <c r="E17" i="1"/>
  <c r="B17" i="1"/>
  <c r="C13" i="1"/>
  <c r="C12" i="1"/>
  <c r="B13" i="1"/>
  <c r="D13" i="1"/>
  <c r="E13" i="1"/>
  <c r="I13" i="1" s="1"/>
  <c r="A274" i="39"/>
  <c r="A273" i="39"/>
  <c r="A272" i="39"/>
  <c r="A271" i="39"/>
  <c r="A270" i="39"/>
  <c r="A279" i="39"/>
  <c r="A278" i="39"/>
  <c r="A277" i="39"/>
  <c r="A276" i="39"/>
  <c r="A275" i="39"/>
  <c r="A226" i="39"/>
  <c r="A227" i="39"/>
  <c r="A228" i="39"/>
  <c r="A229" i="39"/>
  <c r="A230" i="39"/>
  <c r="A231" i="39"/>
  <c r="A232" i="39"/>
  <c r="A233" i="39"/>
  <c r="A234" i="39"/>
  <c r="A235" i="39"/>
  <c r="A236" i="39"/>
  <c r="A237" i="39"/>
  <c r="A238" i="39"/>
  <c r="A239" i="39"/>
  <c r="A240" i="39"/>
  <c r="A241" i="39"/>
  <c r="A242" i="39"/>
  <c r="A243" i="39"/>
  <c r="A244" i="39"/>
  <c r="A245" i="39"/>
  <c r="A246" i="39"/>
  <c r="A247" i="39"/>
  <c r="A248" i="39"/>
  <c r="A249" i="39"/>
  <c r="A250" i="39"/>
  <c r="A251" i="39"/>
  <c r="A252" i="39"/>
  <c r="A253" i="39"/>
  <c r="A254" i="39"/>
  <c r="A255" i="39"/>
  <c r="A256" i="39"/>
  <c r="A257" i="39"/>
  <c r="A258" i="39"/>
  <c r="A259" i="39"/>
  <c r="A260" i="39"/>
  <c r="A261" i="39"/>
  <c r="A262" i="39"/>
  <c r="A263" i="39"/>
  <c r="A264" i="39"/>
  <c r="A265" i="39"/>
  <c r="A266" i="39"/>
  <c r="A267" i="39"/>
  <c r="A268" i="39"/>
  <c r="A269" i="39"/>
  <c r="A280" i="39"/>
  <c r="A281" i="39"/>
  <c r="A282" i="39"/>
  <c r="A225" i="39"/>
  <c r="A199" i="39"/>
  <c r="A200" i="39"/>
  <c r="A201" i="39"/>
  <c r="A202" i="39"/>
  <c r="A203" i="39"/>
  <c r="A204" i="39"/>
  <c r="A205" i="39"/>
  <c r="A151" i="39"/>
  <c r="A152" i="39"/>
  <c r="A153" i="39"/>
  <c r="A154" i="39"/>
  <c r="A155" i="39"/>
  <c r="A156" i="39"/>
  <c r="A157" i="39"/>
  <c r="A158" i="39"/>
  <c r="A159" i="39"/>
  <c r="A160" i="39"/>
  <c r="A161" i="39"/>
  <c r="A162" i="39"/>
  <c r="A163" i="39"/>
  <c r="A164" i="39"/>
  <c r="A165" i="39"/>
  <c r="A166" i="39"/>
  <c r="A167" i="39"/>
  <c r="A168" i="39"/>
  <c r="A169" i="39"/>
  <c r="A170" i="39"/>
  <c r="A171" i="39"/>
  <c r="A172" i="39"/>
  <c r="A173" i="39"/>
  <c r="A174" i="39"/>
  <c r="A175" i="39"/>
  <c r="A176" i="39"/>
  <c r="A177" i="39"/>
  <c r="A178" i="39"/>
  <c r="A179" i="39"/>
  <c r="A180" i="39"/>
  <c r="A181" i="39"/>
  <c r="A182" i="39"/>
  <c r="A183" i="39"/>
  <c r="A184" i="39"/>
  <c r="A185" i="39"/>
  <c r="A186" i="39"/>
  <c r="A187" i="39"/>
  <c r="A188" i="39"/>
  <c r="A189" i="39"/>
  <c r="A190" i="39"/>
  <c r="A191" i="39"/>
  <c r="A192" i="39"/>
  <c r="A193" i="39"/>
  <c r="A194" i="39"/>
  <c r="A195" i="39"/>
  <c r="A196" i="39"/>
  <c r="A197" i="39"/>
  <c r="A198" i="39"/>
  <c r="A150" i="39"/>
  <c r="A82" i="39"/>
  <c r="A83" i="39"/>
  <c r="A84" i="39"/>
  <c r="A85" i="39"/>
  <c r="A86" i="39"/>
  <c r="A87" i="39"/>
  <c r="A88" i="39"/>
  <c r="A89" i="39"/>
  <c r="A90" i="39"/>
  <c r="A91" i="39"/>
  <c r="A92" i="39"/>
  <c r="A93" i="39"/>
  <c r="A94" i="39"/>
  <c r="A95" i="39"/>
  <c r="A96" i="39"/>
  <c r="A97" i="39"/>
  <c r="A98" i="39"/>
  <c r="A99" i="39"/>
  <c r="A100" i="39"/>
  <c r="A101" i="39"/>
  <c r="A102" i="39"/>
  <c r="A103" i="39"/>
  <c r="A104" i="39"/>
  <c r="A105" i="39"/>
  <c r="A106" i="39"/>
  <c r="A107" i="39"/>
  <c r="A108" i="39"/>
  <c r="A109" i="39"/>
  <c r="A110" i="39"/>
  <c r="A111" i="39"/>
  <c r="A112" i="39"/>
  <c r="A113" i="39"/>
  <c r="A114" i="39"/>
  <c r="A115" i="39"/>
  <c r="A116" i="39"/>
  <c r="A117" i="39"/>
  <c r="A118" i="39"/>
  <c r="A119" i="39"/>
  <c r="A120" i="39"/>
  <c r="A121" i="39"/>
  <c r="A122" i="39"/>
  <c r="A123" i="39"/>
  <c r="A124" i="39"/>
  <c r="A125" i="39"/>
  <c r="A126" i="39"/>
  <c r="A127" i="39"/>
  <c r="A128" i="39"/>
  <c r="A59" i="39"/>
  <c r="A15" i="39"/>
  <c r="A16" i="39"/>
  <c r="A17" i="39"/>
  <c r="A18" i="39"/>
  <c r="A19" i="39"/>
  <c r="A20" i="39"/>
  <c r="A21" i="39"/>
  <c r="A22" i="39"/>
  <c r="A23" i="39"/>
  <c r="A24" i="39"/>
  <c r="A25" i="39"/>
  <c r="A26" i="39"/>
  <c r="A27" i="39"/>
  <c r="A28" i="39"/>
  <c r="A29" i="39"/>
  <c r="A30" i="39"/>
  <c r="A31" i="39"/>
  <c r="A32" i="39"/>
  <c r="A33" i="39"/>
  <c r="A34" i="39"/>
  <c r="A35" i="39"/>
  <c r="A36" i="39"/>
  <c r="A37" i="39"/>
  <c r="A38" i="39"/>
  <c r="A39" i="39"/>
  <c r="A40" i="39"/>
  <c r="A41" i="39"/>
  <c r="A42" i="39"/>
  <c r="A43" i="39"/>
  <c r="A44" i="39"/>
  <c r="A45" i="39"/>
  <c r="A46" i="39"/>
  <c r="A47" i="39"/>
  <c r="A48" i="39"/>
  <c r="A49" i="39"/>
  <c r="A50" i="39"/>
  <c r="A51" i="39"/>
  <c r="A52" i="39"/>
  <c r="A53" i="39"/>
  <c r="A54" i="39"/>
  <c r="A55" i="39"/>
  <c r="A56" i="39"/>
  <c r="A57" i="39"/>
  <c r="A58" i="39"/>
  <c r="A13" i="39"/>
  <c r="A14" i="39"/>
  <c r="A12" i="39"/>
  <c r="C214" i="17"/>
  <c r="B13" i="18"/>
  <c r="E2" i="36"/>
  <c r="J2" i="6"/>
  <c r="N2" i="4"/>
  <c r="M11" i="4"/>
  <c r="T11" i="4"/>
  <c r="U11" i="4"/>
  <c r="D20" i="17"/>
  <c r="G20" i="17"/>
  <c r="P20" i="17" s="1"/>
  <c r="E20" i="17"/>
  <c r="F20" i="17"/>
  <c r="H20" i="17"/>
  <c r="I20" i="17"/>
  <c r="J20" i="17"/>
  <c r="K20" i="17"/>
  <c r="L20" i="17"/>
  <c r="C20" i="17"/>
  <c r="D14" i="17"/>
  <c r="E14" i="17"/>
  <c r="P14" i="17" s="1"/>
  <c r="F14" i="17"/>
  <c r="G14" i="17"/>
  <c r="Q14" i="17" s="1"/>
  <c r="H14" i="17"/>
  <c r="I14" i="17"/>
  <c r="J14" i="17"/>
  <c r="K14" i="17"/>
  <c r="L14" i="17"/>
  <c r="C14" i="17"/>
  <c r="K3" i="17"/>
  <c r="K38" i="17"/>
  <c r="K204" i="17"/>
  <c r="D217" i="17"/>
  <c r="R217" i="17"/>
  <c r="E217" i="17"/>
  <c r="F217" i="17"/>
  <c r="G217" i="17"/>
  <c r="H217" i="17"/>
  <c r="I217" i="17"/>
  <c r="J217" i="17"/>
  <c r="K217" i="17"/>
  <c r="L217" i="17"/>
  <c r="C217" i="17"/>
  <c r="D214" i="17"/>
  <c r="E214" i="17"/>
  <c r="F214" i="17"/>
  <c r="O214" i="17" s="1"/>
  <c r="G214" i="17"/>
  <c r="H214" i="17"/>
  <c r="I214" i="17"/>
  <c r="J214" i="17"/>
  <c r="K214" i="17"/>
  <c r="L214" i="17"/>
  <c r="J2" i="18"/>
  <c r="K68" i="30"/>
  <c r="K31" i="30"/>
  <c r="K2" i="30"/>
  <c r="K97" i="30"/>
  <c r="K215" i="39"/>
  <c r="K140" i="39"/>
  <c r="K71" i="39"/>
  <c r="K2" i="39"/>
  <c r="J2" i="37"/>
  <c r="C20" i="37"/>
  <c r="D20" i="37"/>
  <c r="E20" i="37"/>
  <c r="F20" i="37"/>
  <c r="G20" i="37"/>
  <c r="H20" i="37"/>
  <c r="I20" i="37"/>
  <c r="J20" i="37"/>
  <c r="K20" i="37"/>
  <c r="F12" i="37"/>
  <c r="J12" i="37"/>
  <c r="F2" i="35"/>
  <c r="C34" i="35"/>
  <c r="D34" i="35"/>
  <c r="E34" i="35"/>
  <c r="B34" i="35"/>
  <c r="I34" i="35" s="1"/>
  <c r="C31" i="35"/>
  <c r="D31" i="35"/>
  <c r="E31" i="35"/>
  <c r="K31" i="35" s="1"/>
  <c r="B31" i="35"/>
  <c r="C27" i="35"/>
  <c r="D27" i="35"/>
  <c r="E27" i="35"/>
  <c r="I27" i="35" s="1"/>
  <c r="B27" i="35"/>
  <c r="F2" i="1"/>
  <c r="C34" i="1"/>
  <c r="D34" i="1"/>
  <c r="E34" i="1"/>
  <c r="B34" i="1"/>
  <c r="K34" i="1" s="1"/>
  <c r="C31" i="1"/>
  <c r="D31" i="1"/>
  <c r="E31" i="1"/>
  <c r="J31" i="1" s="1"/>
  <c r="B31" i="1"/>
  <c r="K31" i="1" s="1"/>
  <c r="C27" i="1"/>
  <c r="D27" i="1"/>
  <c r="E27" i="1"/>
  <c r="K27" i="1" s="1"/>
  <c r="B27" i="1"/>
  <c r="C23" i="1"/>
  <c r="D23" i="1"/>
  <c r="E23" i="1"/>
  <c r="B23" i="1"/>
  <c r="J23" i="1" s="1"/>
  <c r="C20" i="1"/>
  <c r="D20" i="1"/>
  <c r="E20" i="1"/>
  <c r="B20" i="1"/>
  <c r="J20" i="1" s="1"/>
  <c r="D11" i="39"/>
  <c r="E11" i="39"/>
  <c r="F11" i="39"/>
  <c r="G11" i="39"/>
  <c r="H11" i="39"/>
  <c r="I11" i="39"/>
  <c r="J11" i="39"/>
  <c r="D80" i="39"/>
  <c r="E80" i="39"/>
  <c r="F80" i="39"/>
  <c r="G80" i="39"/>
  <c r="H80" i="39"/>
  <c r="I80" i="39"/>
  <c r="J80" i="39"/>
  <c r="D149" i="39"/>
  <c r="E149" i="39"/>
  <c r="F149" i="39"/>
  <c r="G149" i="39"/>
  <c r="H149" i="39"/>
  <c r="I149" i="39"/>
  <c r="J149" i="39"/>
  <c r="D224" i="39"/>
  <c r="E224" i="39"/>
  <c r="F224" i="39"/>
  <c r="G224" i="39"/>
  <c r="H224" i="39"/>
  <c r="I224" i="39"/>
  <c r="J224" i="39"/>
  <c r="G4" i="38"/>
  <c r="G3" i="38"/>
  <c r="G2" i="38"/>
  <c r="C49" i="17"/>
  <c r="O43" i="30"/>
  <c r="O12" i="30"/>
  <c r="P43" i="30"/>
  <c r="Q12" i="30"/>
  <c r="Q43" i="30"/>
  <c r="P12" i="30"/>
  <c r="Q172" i="39"/>
  <c r="Q168" i="39"/>
  <c r="O196" i="39"/>
  <c r="O193" i="39"/>
  <c r="O185" i="39"/>
  <c r="O176" i="39"/>
  <c r="O168" i="39"/>
  <c r="O164" i="39"/>
  <c r="O153" i="39"/>
  <c r="O152" i="39"/>
  <c r="Q196" i="39"/>
  <c r="Q188" i="39"/>
  <c r="Q164" i="39"/>
  <c r="Q157" i="39"/>
  <c r="O112" i="39"/>
  <c r="O128" i="39"/>
  <c r="P122" i="39"/>
  <c r="O114" i="39"/>
  <c r="R122" i="39"/>
  <c r="O110" i="39"/>
  <c r="O94" i="39"/>
  <c r="Q122" i="39"/>
  <c r="R110" i="39"/>
  <c r="R94" i="39"/>
  <c r="R123" i="39"/>
  <c r="R107" i="39"/>
  <c r="O119" i="39"/>
  <c r="O111" i="39"/>
  <c r="O87" i="39"/>
  <c r="Q128" i="39"/>
  <c r="Q120" i="39"/>
  <c r="Q119" i="39"/>
  <c r="Q112" i="39"/>
  <c r="Q103" i="39"/>
  <c r="Q95" i="39"/>
  <c r="Q87" i="39"/>
  <c r="P281" i="39"/>
  <c r="P277" i="39"/>
  <c r="P273" i="39"/>
  <c r="P265" i="39"/>
  <c r="P245" i="39"/>
  <c r="Q273" i="39"/>
  <c r="Q270" i="39"/>
  <c r="Q262" i="39"/>
  <c r="Q254" i="39"/>
  <c r="Q246" i="39"/>
  <c r="Q245" i="39"/>
  <c r="Q237" i="39"/>
  <c r="Q234" i="39"/>
  <c r="Q13" i="39"/>
  <c r="Q29" i="39"/>
  <c r="P13" i="39"/>
  <c r="P29" i="39"/>
  <c r="P42" i="39"/>
  <c r="P50" i="39"/>
  <c r="P53" i="39"/>
  <c r="Q53" i="39"/>
  <c r="C12" i="37"/>
  <c r="B13" i="37"/>
  <c r="B12" i="37"/>
  <c r="K17" i="35"/>
  <c r="I14" i="35"/>
  <c r="A81" i="39"/>
  <c r="P214" i="17"/>
  <c r="Q177" i="17"/>
  <c r="Q173" i="17"/>
  <c r="Q157" i="17"/>
  <c r="Q145" i="17"/>
  <c r="Q141" i="17"/>
  <c r="Q125" i="17"/>
  <c r="D119" i="17"/>
  <c r="O119" i="17" s="1"/>
  <c r="R52" i="17"/>
  <c r="R56" i="17"/>
  <c r="R60" i="17"/>
  <c r="O190" i="17"/>
  <c r="O186" i="17"/>
  <c r="O175" i="17"/>
  <c r="O159" i="17"/>
  <c r="O143" i="17"/>
  <c r="O127" i="17"/>
  <c r="O116" i="17"/>
  <c r="O112" i="17"/>
  <c r="O108" i="17"/>
  <c r="O104" i="17"/>
  <c r="O100" i="17"/>
  <c r="O96" i="17"/>
  <c r="O92" i="17"/>
  <c r="O88" i="17"/>
  <c r="O84" i="17"/>
  <c r="O80" i="17"/>
  <c r="O76" i="17"/>
  <c r="O72" i="17"/>
  <c r="O68" i="17"/>
  <c r="O64" i="17"/>
  <c r="Q183" i="17"/>
  <c r="Q167" i="17"/>
  <c r="Q155" i="17"/>
  <c r="Q151" i="17"/>
  <c r="Q135" i="17"/>
  <c r="Q123" i="17"/>
  <c r="R51" i="17"/>
  <c r="R54" i="17"/>
  <c r="R58" i="17"/>
  <c r="O192" i="17"/>
  <c r="O188" i="17"/>
  <c r="O184" i="17"/>
  <c r="O181" i="17"/>
  <c r="O177" i="17"/>
  <c r="O165" i="17"/>
  <c r="O149" i="17"/>
  <c r="O145" i="17"/>
  <c r="O133" i="17"/>
  <c r="O114" i="17"/>
  <c r="O110" i="17"/>
  <c r="O106" i="17"/>
  <c r="O102" i="17"/>
  <c r="O98" i="17"/>
  <c r="O94" i="17"/>
  <c r="O90" i="17"/>
  <c r="O86" i="17"/>
  <c r="O82" i="17"/>
  <c r="O78" i="17"/>
  <c r="O74" i="17"/>
  <c r="O70" i="17"/>
  <c r="O66" i="17"/>
  <c r="O62" i="17"/>
  <c r="R14" i="17"/>
  <c r="R53" i="17"/>
  <c r="R55" i="17"/>
  <c r="R59" i="17"/>
  <c r="R61" i="17"/>
  <c r="O193" i="17"/>
  <c r="O182" i="17"/>
  <c r="O180" i="17"/>
  <c r="O178" i="17"/>
  <c r="O176" i="17"/>
  <c r="O174" i="17"/>
  <c r="O172" i="17"/>
  <c r="O170" i="17"/>
  <c r="O168" i="17"/>
  <c r="O166" i="17"/>
  <c r="O164" i="17"/>
  <c r="O162" i="17"/>
  <c r="O160" i="17"/>
  <c r="O158" i="17"/>
  <c r="O156" i="17"/>
  <c r="O154" i="17"/>
  <c r="O152" i="17"/>
  <c r="O150" i="17"/>
  <c r="O148" i="17"/>
  <c r="O146" i="17"/>
  <c r="O144" i="17"/>
  <c r="O142" i="17"/>
  <c r="O140" i="17"/>
  <c r="O138" i="17"/>
  <c r="O136" i="17"/>
  <c r="O134" i="17"/>
  <c r="O132" i="17"/>
  <c r="O130" i="17"/>
  <c r="O128" i="17"/>
  <c r="O126" i="17"/>
  <c r="O124" i="17"/>
  <c r="O122" i="17"/>
  <c r="O118" i="17"/>
  <c r="O115" i="17"/>
  <c r="O111" i="17"/>
  <c r="O109" i="17"/>
  <c r="O107" i="17"/>
  <c r="O103" i="17"/>
  <c r="O101" i="17"/>
  <c r="O99" i="17"/>
  <c r="O95" i="17"/>
  <c r="O93" i="17"/>
  <c r="O91" i="17"/>
  <c r="O87" i="17"/>
  <c r="O85" i="17"/>
  <c r="O83" i="17"/>
  <c r="O79" i="17"/>
  <c r="O77" i="17"/>
  <c r="O75" i="17"/>
  <c r="O71" i="17"/>
  <c r="O69" i="17"/>
  <c r="O67" i="17"/>
  <c r="O63" i="17"/>
  <c r="Q51" i="17"/>
  <c r="Q52" i="17"/>
  <c r="Q53" i="17"/>
  <c r="Q54" i="17"/>
  <c r="Q55" i="17"/>
  <c r="Q56" i="17"/>
  <c r="Q58" i="17"/>
  <c r="Q59" i="17"/>
  <c r="Q60" i="17"/>
  <c r="Q61" i="17"/>
  <c r="P192" i="17"/>
  <c r="P191" i="17"/>
  <c r="P190" i="17"/>
  <c r="P188" i="17"/>
  <c r="P186" i="17"/>
  <c r="P184" i="17"/>
  <c r="P183" i="17"/>
  <c r="P182" i="17"/>
  <c r="P180" i="17"/>
  <c r="P179" i="17"/>
  <c r="P178" i="17"/>
  <c r="P176" i="17"/>
  <c r="P175" i="17"/>
  <c r="P174" i="17"/>
  <c r="P172" i="17"/>
  <c r="P170" i="17"/>
  <c r="P168" i="17"/>
  <c r="P167" i="17"/>
  <c r="P166" i="17"/>
  <c r="P164" i="17"/>
  <c r="P163" i="17"/>
  <c r="P162" i="17"/>
  <c r="P160" i="17"/>
  <c r="P159" i="17"/>
  <c r="P158" i="17"/>
  <c r="P156" i="17"/>
  <c r="P154" i="17"/>
  <c r="P152" i="17"/>
  <c r="P151" i="17"/>
  <c r="P150" i="17"/>
  <c r="P148" i="17"/>
  <c r="P147" i="17"/>
  <c r="P146" i="17"/>
  <c r="P144" i="17"/>
  <c r="P143" i="17"/>
  <c r="P142" i="17"/>
  <c r="P140" i="17"/>
  <c r="P138" i="17"/>
  <c r="P136" i="17"/>
  <c r="P135" i="17"/>
  <c r="P134" i="17"/>
  <c r="P132" i="17"/>
  <c r="P131" i="17"/>
  <c r="P130" i="17"/>
  <c r="P128" i="17"/>
  <c r="P127" i="17"/>
  <c r="P126" i="17"/>
  <c r="P124" i="17"/>
  <c r="P122" i="17"/>
  <c r="P118" i="17"/>
  <c r="P116" i="17"/>
  <c r="P115" i="17"/>
  <c r="P114" i="17"/>
  <c r="P113" i="17"/>
  <c r="P112" i="17"/>
  <c r="P110" i="17"/>
  <c r="P109" i="17"/>
  <c r="P108" i="17"/>
  <c r="P107" i="17"/>
  <c r="P106" i="17"/>
  <c r="P104" i="17"/>
  <c r="P102" i="17"/>
  <c r="P101" i="17"/>
  <c r="P100" i="17"/>
  <c r="P99" i="17"/>
  <c r="P98" i="17"/>
  <c r="P96" i="17"/>
  <c r="P94" i="17"/>
  <c r="P93" i="17"/>
  <c r="P92" i="17"/>
  <c r="P91" i="17"/>
  <c r="P90" i="17"/>
  <c r="P89" i="17"/>
  <c r="P88" i="17"/>
  <c r="P86" i="17"/>
  <c r="P85" i="17"/>
  <c r="P84" i="17"/>
  <c r="P83" i="17"/>
  <c r="P82" i="17"/>
  <c r="P81" i="17"/>
  <c r="P80" i="17"/>
  <c r="P78" i="17"/>
  <c r="P77" i="17"/>
  <c r="P76" i="17"/>
  <c r="P75" i="17"/>
  <c r="P74" i="17"/>
  <c r="P72" i="17"/>
  <c r="P70" i="17"/>
  <c r="P69" i="17"/>
  <c r="P68" i="17"/>
  <c r="P67" i="17"/>
  <c r="P66" i="17"/>
  <c r="P64" i="17"/>
  <c r="P62" i="17"/>
  <c r="Q214" i="17"/>
  <c r="P217" i="17"/>
  <c r="P53" i="17"/>
  <c r="P59" i="17"/>
  <c r="P61" i="17"/>
  <c r="Q189" i="17"/>
  <c r="Q187" i="17"/>
  <c r="Q182" i="17"/>
  <c r="Q180" i="17"/>
  <c r="Q178" i="17"/>
  <c r="Q176" i="17"/>
  <c r="Q174" i="17"/>
  <c r="Q172" i="17"/>
  <c r="Q170" i="17"/>
  <c r="Q168" i="17"/>
  <c r="Q166" i="17"/>
  <c r="Q164" i="17"/>
  <c r="Q162" i="17"/>
  <c r="Q160" i="17"/>
  <c r="Q158" i="17"/>
  <c r="Q156" i="17"/>
  <c r="Q154" i="17"/>
  <c r="Q152" i="17"/>
  <c r="Q150" i="17"/>
  <c r="Q148" i="17"/>
  <c r="Q146" i="17"/>
  <c r="Q144" i="17"/>
  <c r="Q142" i="17"/>
  <c r="Q140" i="17"/>
  <c r="Q138" i="17"/>
  <c r="Q136" i="17"/>
  <c r="Q134" i="17"/>
  <c r="Q132" i="17"/>
  <c r="Q130" i="17"/>
  <c r="Q128" i="17"/>
  <c r="Q126" i="17"/>
  <c r="Q124" i="17"/>
  <c r="Q122" i="17"/>
  <c r="Q118" i="17"/>
  <c r="Q115" i="17"/>
  <c r="Q111" i="17"/>
  <c r="Q109" i="17"/>
  <c r="Q107" i="17"/>
  <c r="Q103" i="17"/>
  <c r="Q101" i="17"/>
  <c r="Q99" i="17"/>
  <c r="Q95" i="17"/>
  <c r="Q93" i="17"/>
  <c r="Q91" i="17"/>
  <c r="Q87" i="17"/>
  <c r="Q85" i="17"/>
  <c r="Q83" i="17"/>
  <c r="Q79" i="17"/>
  <c r="Q77" i="17"/>
  <c r="Q75" i="17"/>
  <c r="Q71" i="17"/>
  <c r="Q69" i="17"/>
  <c r="Q67" i="17"/>
  <c r="Q63" i="17"/>
  <c r="P12" i="39"/>
  <c r="P151" i="39"/>
  <c r="O20" i="17"/>
  <c r="J17" i="1"/>
  <c r="E12" i="1"/>
  <c r="R59" i="39"/>
  <c r="O59" i="39"/>
  <c r="Q38" i="39"/>
  <c r="P38" i="39"/>
  <c r="R38" i="39"/>
  <c r="P19" i="39"/>
  <c r="Q19" i="39"/>
  <c r="R179" i="17"/>
  <c r="Q179" i="17"/>
  <c r="Q147" i="17"/>
  <c r="R147" i="17"/>
  <c r="O123" i="17"/>
  <c r="R123" i="17"/>
  <c r="P193" i="17"/>
  <c r="Q193" i="17"/>
  <c r="R193" i="17"/>
  <c r="P177" i="17"/>
  <c r="R177" i="17"/>
  <c r="O153" i="17"/>
  <c r="P153" i="17"/>
  <c r="Q153" i="17"/>
  <c r="R153" i="17"/>
  <c r="O137" i="17"/>
  <c r="P137" i="17"/>
  <c r="R137" i="17"/>
  <c r="Q137" i="17"/>
  <c r="O121" i="17"/>
  <c r="P121" i="17"/>
  <c r="Q121" i="17"/>
  <c r="R121" i="17"/>
  <c r="R113" i="17"/>
  <c r="O113" i="17"/>
  <c r="R105" i="17"/>
  <c r="O105" i="17"/>
  <c r="R97" i="17"/>
  <c r="O97" i="17"/>
  <c r="O57" i="17"/>
  <c r="P57" i="17"/>
  <c r="R57" i="17"/>
  <c r="Q57" i="17"/>
  <c r="Y27" i="4"/>
  <c r="X27" i="4"/>
  <c r="H17" i="35"/>
  <c r="J17" i="35"/>
  <c r="R247" i="39"/>
  <c r="Q247" i="39"/>
  <c r="Q115" i="39"/>
  <c r="Q191" i="17"/>
  <c r="R191" i="17"/>
  <c r="O191" i="17"/>
  <c r="O183" i="17"/>
  <c r="R183" i="17"/>
  <c r="Q175" i="17"/>
  <c r="R175" i="17"/>
  <c r="O167" i="17"/>
  <c r="R167" i="17"/>
  <c r="Q159" i="17"/>
  <c r="R159" i="17"/>
  <c r="O151" i="17"/>
  <c r="R151" i="17"/>
  <c r="Q143" i="17"/>
  <c r="R143" i="17"/>
  <c r="O135" i="17"/>
  <c r="R135" i="17"/>
  <c r="Q127" i="17"/>
  <c r="R127" i="17"/>
  <c r="AC19" i="4"/>
  <c r="AD19" i="4"/>
  <c r="AA19" i="4"/>
  <c r="J34" i="35"/>
  <c r="Q43" i="39"/>
  <c r="O38" i="39"/>
  <c r="O14" i="39"/>
  <c r="P123" i="17"/>
  <c r="K17" i="1"/>
  <c r="O14" i="17"/>
  <c r="H17" i="1"/>
  <c r="K20" i="35"/>
  <c r="J14" i="35"/>
  <c r="R14" i="39"/>
  <c r="Q59" i="39"/>
  <c r="AB19" i="4"/>
  <c r="Q119" i="17"/>
  <c r="K27" i="35"/>
  <c r="H31" i="35"/>
  <c r="K34" i="35"/>
  <c r="H13" i="1"/>
  <c r="B12" i="1"/>
  <c r="J12" i="1" s="1"/>
  <c r="Q51" i="39"/>
  <c r="R49" i="39"/>
  <c r="P35" i="39"/>
  <c r="Q35" i="39"/>
  <c r="P237" i="39"/>
  <c r="R124" i="39"/>
  <c r="Q124" i="39"/>
  <c r="O171" i="17"/>
  <c r="R171" i="17"/>
  <c r="R163" i="17"/>
  <c r="Q163" i="17"/>
  <c r="R155" i="17"/>
  <c r="O155" i="17"/>
  <c r="O139" i="17"/>
  <c r="R139" i="17"/>
  <c r="Q131" i="17"/>
  <c r="R131" i="17"/>
  <c r="K23" i="1"/>
  <c r="I31" i="1"/>
  <c r="J34" i="1"/>
  <c r="P52" i="39"/>
  <c r="Q52" i="39"/>
  <c r="Q36" i="39"/>
  <c r="O28" i="39"/>
  <c r="Q281" i="39"/>
  <c r="R281" i="39"/>
  <c r="Q118" i="39"/>
  <c r="R191" i="39"/>
  <c r="Q191" i="39"/>
  <c r="P175" i="39"/>
  <c r="Q159" i="39"/>
  <c r="R159" i="39"/>
  <c r="P159" i="39"/>
  <c r="O159" i="39"/>
  <c r="P185" i="17"/>
  <c r="Q185" i="17"/>
  <c r="R185" i="17"/>
  <c r="O169" i="17"/>
  <c r="P169" i="17"/>
  <c r="R169" i="17"/>
  <c r="Q169" i="17"/>
  <c r="P161" i="17"/>
  <c r="R161" i="17"/>
  <c r="P145" i="17"/>
  <c r="R145" i="17"/>
  <c r="P129" i="17"/>
  <c r="R129" i="17"/>
  <c r="R89" i="17"/>
  <c r="O89" i="17"/>
  <c r="R81" i="17"/>
  <c r="O81" i="17"/>
  <c r="R73" i="17"/>
  <c r="O73" i="17"/>
  <c r="R65" i="17"/>
  <c r="O65" i="17"/>
  <c r="Z31" i="4"/>
  <c r="W31" i="4"/>
  <c r="Y23" i="4"/>
  <c r="Z23" i="4"/>
  <c r="W23" i="4"/>
  <c r="Z14" i="4"/>
  <c r="AC31" i="4"/>
  <c r="AD31" i="4"/>
  <c r="AA31" i="4"/>
  <c r="AD23" i="4"/>
  <c r="AA23" i="4"/>
  <c r="Q20" i="17"/>
  <c r="O270" i="39"/>
  <c r="P270" i="39"/>
  <c r="O242" i="39"/>
  <c r="R242" i="39"/>
  <c r="Q242" i="39"/>
  <c r="O103" i="39"/>
  <c r="R103" i="39"/>
  <c r="O167" i="39"/>
  <c r="O189" i="17"/>
  <c r="P189" i="17"/>
  <c r="R189" i="17"/>
  <c r="Q181" i="17"/>
  <c r="P181" i="17"/>
  <c r="R181" i="17"/>
  <c r="P173" i="17"/>
  <c r="R173" i="17"/>
  <c r="O173" i="17"/>
  <c r="Q165" i="17"/>
  <c r="P165" i="17"/>
  <c r="R165" i="17"/>
  <c r="P157" i="17"/>
  <c r="O157" i="17"/>
  <c r="R157" i="17"/>
  <c r="Q149" i="17"/>
  <c r="P149" i="17"/>
  <c r="R149" i="17"/>
  <c r="P141" i="17"/>
  <c r="R141" i="17"/>
  <c r="O141" i="17"/>
  <c r="Q133" i="17"/>
  <c r="P133" i="17"/>
  <c r="R133" i="17"/>
  <c r="P125" i="17"/>
  <c r="O125" i="17"/>
  <c r="R125" i="17"/>
  <c r="I31" i="35"/>
  <c r="O187" i="17"/>
  <c r="O131" i="17"/>
  <c r="O163" i="17"/>
  <c r="P119" i="17"/>
  <c r="I17" i="1"/>
  <c r="J27" i="35"/>
  <c r="O35" i="39"/>
  <c r="Q65" i="17"/>
  <c r="Q81" i="17"/>
  <c r="Q97" i="17"/>
  <c r="Q105" i="17"/>
  <c r="Q113" i="17"/>
  <c r="P97" i="17"/>
  <c r="P139" i="17"/>
  <c r="P187" i="17"/>
  <c r="O185" i="17"/>
  <c r="Q139" i="17"/>
  <c r="Q171" i="17"/>
  <c r="Q129" i="17"/>
  <c r="Q161" i="17"/>
  <c r="P73" i="17"/>
  <c r="P105" i="17"/>
  <c r="O129" i="17"/>
  <c r="O161" i="17"/>
  <c r="O147" i="17"/>
  <c r="O179" i="17"/>
  <c r="K13" i="1"/>
  <c r="H23" i="35"/>
  <c r="J31" i="35"/>
  <c r="Q14" i="39"/>
  <c r="R19" i="39"/>
  <c r="O36" i="39"/>
  <c r="Q44" i="39"/>
  <c r="P59" i="39"/>
  <c r="O191" i="39"/>
  <c r="O281" i="39"/>
  <c r="AD16" i="4"/>
  <c r="AA16" i="4"/>
  <c r="R279" i="39"/>
  <c r="AD17" i="4"/>
  <c r="AA17" i="4"/>
  <c r="AB16" i="4"/>
  <c r="P55" i="17"/>
  <c r="P63" i="17"/>
  <c r="P71" i="17"/>
  <c r="P79" i="17"/>
  <c r="P87" i="17"/>
  <c r="P95" i="17"/>
  <c r="P103" i="17"/>
  <c r="P111" i="17"/>
  <c r="O107" i="39"/>
  <c r="Q152" i="39"/>
  <c r="O189" i="39"/>
  <c r="P202" i="39"/>
  <c r="R194" i="39"/>
  <c r="P186" i="39"/>
  <c r="P181" i="39"/>
  <c r="Q170" i="39"/>
  <c r="Q272" i="39"/>
  <c r="Q260" i="39"/>
  <c r="O245" i="39"/>
  <c r="R233" i="39"/>
  <c r="P95" i="39"/>
  <c r="R95" i="39"/>
  <c r="R168" i="39"/>
  <c r="Z16" i="4"/>
  <c r="C18" i="4"/>
  <c r="AA18" i="4"/>
  <c r="Q81" i="30"/>
  <c r="P81" i="30"/>
  <c r="R231" i="39"/>
  <c r="O231" i="39"/>
  <c r="Y30" i="4"/>
  <c r="Z30" i="4"/>
  <c r="Y21" i="4"/>
  <c r="Z21" i="4"/>
  <c r="AD13" i="4"/>
  <c r="AA13" i="4"/>
  <c r="AC30" i="4"/>
  <c r="AD30" i="4"/>
  <c r="AC26" i="4"/>
  <c r="AD26" i="4"/>
  <c r="C119" i="17"/>
  <c r="P253" i="39"/>
  <c r="Q83" i="39"/>
  <c r="O83" i="39"/>
  <c r="R83" i="39"/>
  <c r="P98" i="39"/>
  <c r="R170" i="39"/>
  <c r="O162" i="39"/>
  <c r="O248" i="39"/>
  <c r="O240" i="39"/>
  <c r="O81" i="30"/>
  <c r="D49" i="17"/>
  <c r="R49" i="17" s="1"/>
  <c r="X16" i="4"/>
  <c r="X17" i="4"/>
  <c r="W21" i="4"/>
  <c r="AA14" i="4"/>
  <c r="W15" i="4"/>
  <c r="W16" i="4"/>
  <c r="Z20" i="4"/>
  <c r="AD21" i="4"/>
  <c r="AD24" i="4"/>
  <c r="Z25" i="4"/>
  <c r="AD28" i="4"/>
  <c r="Z29" i="4"/>
  <c r="AD29" i="4"/>
  <c r="Z32" i="4"/>
  <c r="AD32" i="4"/>
  <c r="Q49" i="17"/>
  <c r="P49" i="17"/>
  <c r="AC18" i="4"/>
  <c r="R165" i="39"/>
  <c r="R189" i="39"/>
  <c r="Q116" i="39"/>
  <c r="Q45" i="39"/>
  <c r="P21" i="39"/>
  <c r="R282" i="39"/>
  <c r="Q91" i="39"/>
  <c r="O91" i="39"/>
  <c r="O126" i="39"/>
  <c r="Q24" i="39"/>
  <c r="O48" i="39"/>
  <c r="R36" i="39"/>
  <c r="O21" i="39"/>
  <c r="O186" i="39"/>
  <c r="R174" i="39"/>
  <c r="Q279" i="39"/>
  <c r="O258" i="39"/>
  <c r="O239" i="39"/>
  <c r="P126" i="39"/>
  <c r="O120" i="39"/>
  <c r="R192" i="39"/>
  <c r="Q189" i="39"/>
  <c r="Q160" i="39"/>
  <c r="R157" i="39"/>
  <c r="R160" i="39"/>
  <c r="R184" i="39"/>
  <c r="Q114" i="39"/>
  <c r="R258" i="39"/>
  <c r="Q239" i="39"/>
  <c r="Q184" i="39"/>
  <c r="R97" i="39"/>
  <c r="P82" i="39"/>
  <c r="Q175" i="39"/>
  <c r="O27" i="39"/>
  <c r="Q33" i="39"/>
  <c r="O244" i="39"/>
  <c r="O247" i="39"/>
  <c r="Q12" i="39"/>
  <c r="Q21" i="39"/>
  <c r="Q253" i="39"/>
  <c r="Q269" i="39"/>
  <c r="R91" i="39"/>
  <c r="O160" i="39"/>
  <c r="O172" i="39"/>
  <c r="O201" i="39"/>
  <c r="Q200" i="39"/>
  <c r="O15" i="39"/>
  <c r="O39" i="39"/>
  <c r="R113" i="39"/>
  <c r="R105" i="39"/>
  <c r="R89" i="39"/>
  <c r="Q201" i="39"/>
  <c r="Q198" i="39"/>
  <c r="R186" i="39"/>
  <c r="O174" i="39"/>
  <c r="Q166" i="39"/>
  <c r="Q155" i="39"/>
  <c r="R280" i="39"/>
  <c r="P274" i="39"/>
  <c r="R268" i="39"/>
  <c r="P266" i="39"/>
  <c r="O264" i="39"/>
  <c r="Q256" i="39"/>
  <c r="O246" i="39"/>
  <c r="P236" i="39"/>
  <c r="O233" i="39"/>
  <c r="R277" i="39"/>
  <c r="R269" i="39"/>
  <c r="Q267" i="39"/>
  <c r="P256" i="39"/>
  <c r="R250" i="39"/>
  <c r="R239" i="39"/>
  <c r="R114" i="39"/>
  <c r="Q89" i="39"/>
  <c r="P184" i="39"/>
  <c r="Q181" i="39"/>
  <c r="O155" i="39"/>
  <c r="P255" i="39"/>
  <c r="P33" i="39"/>
  <c r="O192" i="39"/>
  <c r="P57" i="39"/>
  <c r="R33" i="39"/>
  <c r="Q113" i="39"/>
  <c r="P105" i="39"/>
  <c r="R99" i="39"/>
  <c r="Q268" i="39"/>
  <c r="O266" i="39"/>
  <c r="P235" i="39"/>
  <c r="O282" i="39"/>
  <c r="R154" i="39"/>
  <c r="R181" i="39"/>
  <c r="R235" i="39"/>
  <c r="O267" i="39"/>
  <c r="P165" i="39"/>
  <c r="O57" i="39"/>
  <c r="Q57" i="39"/>
  <c r="Q97" i="39"/>
  <c r="O150" i="39"/>
  <c r="Q250" i="39"/>
  <c r="Q277" i="39"/>
  <c r="Q99" i="39"/>
  <c r="Q108" i="39"/>
  <c r="R42" i="39"/>
  <c r="P204" i="39"/>
  <c r="Q264" i="39"/>
  <c r="R252" i="39"/>
  <c r="R267" i="39"/>
  <c r="O84" i="39"/>
  <c r="R121" i="39"/>
  <c r="P25" i="39"/>
  <c r="O118" i="39"/>
  <c r="O237" i="39"/>
  <c r="O225" i="39"/>
  <c r="O17" i="39"/>
  <c r="P17" i="39"/>
  <c r="P241" i="39"/>
  <c r="P261" i="39"/>
  <c r="Q176" i="39"/>
  <c r="R39" i="39"/>
  <c r="O55" i="39"/>
  <c r="O53" i="39"/>
  <c r="P46" i="39"/>
  <c r="O34" i="39"/>
  <c r="Q25" i="39"/>
  <c r="P121" i="39"/>
  <c r="Q101" i="39"/>
  <c r="O187" i="39"/>
  <c r="P185" i="39"/>
  <c r="Q182" i="39"/>
  <c r="P178" i="39"/>
  <c r="Q173" i="39"/>
  <c r="O171" i="39"/>
  <c r="O272" i="39"/>
  <c r="P259" i="39"/>
  <c r="O252" i="39"/>
  <c r="P246" i="39"/>
  <c r="R259" i="39"/>
  <c r="R257" i="39"/>
  <c r="R241" i="39"/>
  <c r="P87" i="39"/>
  <c r="P150" i="39"/>
  <c r="R180" i="39"/>
  <c r="R176" i="39"/>
  <c r="P173" i="39"/>
  <c r="P167" i="39"/>
  <c r="Q263" i="39"/>
  <c r="O116" i="39"/>
  <c r="P263" i="39"/>
  <c r="P200" i="39"/>
  <c r="O165" i="39"/>
  <c r="R263" i="39"/>
  <c r="O46" i="39"/>
  <c r="P27" i="39"/>
  <c r="O183" i="39"/>
  <c r="P106" i="39"/>
  <c r="R229" i="39"/>
  <c r="P118" i="39"/>
  <c r="O255" i="39"/>
  <c r="P20" i="39"/>
  <c r="P124" i="39"/>
  <c r="Q49" i="39"/>
  <c r="O30" i="39"/>
  <c r="Q46" i="39"/>
  <c r="Q244" i="39"/>
  <c r="P278" i="39"/>
  <c r="R44" i="39"/>
  <c r="Q17" i="39"/>
  <c r="R150" i="39"/>
  <c r="P49" i="39"/>
  <c r="P34" i="39"/>
  <c r="P18" i="39"/>
  <c r="Q241" i="39"/>
  <c r="P233" i="39"/>
  <c r="P257" i="39"/>
  <c r="O99" i="39"/>
  <c r="Q204" i="39"/>
  <c r="O169" i="39"/>
  <c r="O180" i="39"/>
  <c r="Q180" i="39"/>
  <c r="Q15" i="39"/>
  <c r="Q23" i="39"/>
  <c r="Q27" i="39"/>
  <c r="Q32" i="39"/>
  <c r="Q40" i="39"/>
  <c r="R55" i="39"/>
  <c r="Q58" i="39"/>
  <c r="O51" i="39"/>
  <c r="R40" i="39"/>
  <c r="O37" i="39"/>
  <c r="Q121" i="39"/>
  <c r="R116" i="39"/>
  <c r="O113" i="39"/>
  <c r="R101" i="39"/>
  <c r="P85" i="39"/>
  <c r="O202" i="39"/>
  <c r="Q195" i="39"/>
  <c r="O190" i="39"/>
  <c r="R182" i="39"/>
  <c r="Q178" i="39"/>
  <c r="Q171" i="39"/>
  <c r="O163" i="39"/>
  <c r="P161" i="39"/>
  <c r="Q150" i="39"/>
  <c r="R272" i="39"/>
  <c r="R264" i="39"/>
  <c r="P252" i="39"/>
  <c r="O238" i="39"/>
  <c r="P227" i="39"/>
  <c r="R274" i="39"/>
  <c r="R266" i="39"/>
  <c r="O253" i="39"/>
  <c r="R238" i="39"/>
  <c r="O85" i="39"/>
  <c r="P127" i="39"/>
  <c r="P111" i="39"/>
  <c r="Q202" i="39"/>
  <c r="R200" i="39"/>
  <c r="R188" i="39"/>
  <c r="R163" i="39"/>
  <c r="R161" i="39"/>
  <c r="O178" i="39"/>
  <c r="P225" i="39"/>
  <c r="R12" i="39"/>
  <c r="O204" i="39"/>
  <c r="R25" i="39"/>
  <c r="R32" i="39"/>
  <c r="O227" i="39"/>
  <c r="O274" i="39"/>
  <c r="R227" i="39"/>
  <c r="R173" i="39"/>
  <c r="Q85" i="39"/>
  <c r="R183" i="39"/>
  <c r="O229" i="39"/>
  <c r="P51" i="39"/>
  <c r="R115" i="39"/>
  <c r="O44" i="39"/>
  <c r="Q229" i="39"/>
  <c r="Q238" i="39"/>
  <c r="R108" i="39"/>
  <c r="W24" i="4"/>
  <c r="W26" i="4"/>
  <c r="AB27" i="4"/>
  <c r="Y33" i="4"/>
  <c r="X26" i="4"/>
  <c r="Y24" i="4"/>
  <c r="AB25" i="4"/>
  <c r="X28" i="4"/>
  <c r="X29" i="4"/>
  <c r="AB30" i="4"/>
  <c r="AA33" i="4"/>
  <c r="AD33" i="4"/>
  <c r="AD25" i="4"/>
  <c r="W30" i="4"/>
  <c r="Y26" i="4"/>
  <c r="X23" i="4"/>
  <c r="X31" i="4"/>
  <c r="AD27" i="4"/>
  <c r="Z27" i="4"/>
  <c r="Y29" i="4"/>
  <c r="AC28" i="4"/>
  <c r="AC25" i="4"/>
  <c r="AB23" i="4"/>
  <c r="AA25" i="4"/>
  <c r="X33" i="4"/>
  <c r="Z33" i="4"/>
  <c r="AC27" i="4"/>
  <c r="Z28" i="4"/>
  <c r="Z24" i="4"/>
  <c r="AA27" i="4"/>
  <c r="W19" i="4"/>
  <c r="Z19" i="4"/>
  <c r="Y19" i="4"/>
  <c r="X19" i="4"/>
  <c r="B18" i="4"/>
  <c r="Z18" i="4" s="1"/>
  <c r="W18" i="4"/>
  <c r="AD20" i="4"/>
  <c r="AC20" i="4"/>
  <c r="AA20" i="4"/>
  <c r="AD18" i="4"/>
  <c r="P11" i="4"/>
  <c r="L11" i="4"/>
  <c r="H11" i="4"/>
  <c r="Y20" i="4"/>
  <c r="X20" i="4"/>
  <c r="P18" i="4"/>
  <c r="AB18" i="4"/>
  <c r="AA15" i="4"/>
  <c r="W14" i="4"/>
  <c r="Y13" i="4"/>
  <c r="Y17" i="4"/>
  <c r="AD15" i="4"/>
  <c r="X15" i="4"/>
  <c r="X13" i="4"/>
  <c r="C12" i="4"/>
  <c r="AD12" i="4" s="1"/>
  <c r="C11" i="4"/>
  <c r="AC11" i="4" s="1"/>
  <c r="Z17" i="4"/>
  <c r="Z13" i="4"/>
  <c r="X14" i="4"/>
  <c r="B12" i="4"/>
  <c r="B11" i="4" s="1"/>
  <c r="AC15" i="4"/>
  <c r="AC17" i="4"/>
  <c r="X18" i="4"/>
  <c r="AA12" i="4"/>
  <c r="AB12" i="4"/>
  <c r="P54" i="30"/>
  <c r="Q18" i="30"/>
  <c r="R48" i="30"/>
  <c r="O14" i="30"/>
  <c r="E41" i="30"/>
  <c r="R52" i="30"/>
  <c r="P110" i="30"/>
  <c r="R16" i="30"/>
  <c r="O49" i="30"/>
  <c r="I41" i="30"/>
  <c r="P48" i="30"/>
  <c r="Q55" i="30"/>
  <c r="Q107" i="30"/>
  <c r="O113" i="30"/>
  <c r="O48" i="30"/>
  <c r="O20" i="30"/>
  <c r="P55" i="30"/>
  <c r="R20" i="30"/>
  <c r="G41" i="30"/>
  <c r="P20" i="30"/>
  <c r="O55" i="30"/>
  <c r="Q110" i="30"/>
  <c r="Q16" i="30"/>
  <c r="O16" i="30"/>
  <c r="P53" i="30"/>
  <c r="Q49" i="30"/>
  <c r="P46" i="30"/>
  <c r="P56" i="30"/>
  <c r="O56" i="30"/>
  <c r="J41" i="30"/>
  <c r="H77" i="30"/>
  <c r="G77" i="30"/>
  <c r="R49" i="30"/>
  <c r="R46" i="30"/>
  <c r="F41" i="30"/>
  <c r="Q54" i="30"/>
  <c r="Q46" i="30"/>
  <c r="O54" i="30"/>
  <c r="I77" i="30"/>
  <c r="E77" i="30"/>
  <c r="R83" i="30"/>
  <c r="P107" i="30"/>
  <c r="R107" i="30"/>
  <c r="Q15" i="30"/>
  <c r="R15" i="30"/>
  <c r="O47" i="30"/>
  <c r="P44" i="30"/>
  <c r="O44" i="30"/>
  <c r="Q113" i="30"/>
  <c r="R113" i="30"/>
  <c r="P113" i="30"/>
  <c r="R110" i="30"/>
  <c r="O110" i="30"/>
  <c r="P13" i="30"/>
  <c r="R13" i="30"/>
  <c r="Q13" i="30"/>
  <c r="O45" i="30"/>
  <c r="R45" i="30"/>
  <c r="Q45" i="30"/>
  <c r="D41" i="30"/>
  <c r="O15" i="30"/>
  <c r="O107" i="30"/>
  <c r="R17" i="30"/>
  <c r="O17" i="30"/>
  <c r="R19" i="30"/>
  <c r="Q19" i="30"/>
  <c r="O19" i="30"/>
  <c r="P19" i="30"/>
  <c r="O52" i="30"/>
  <c r="P52" i="30"/>
  <c r="Q17" i="30"/>
  <c r="Q44" i="30"/>
  <c r="P17" i="30"/>
  <c r="H41" i="30"/>
  <c r="C78" i="30"/>
  <c r="Q56" i="30"/>
  <c r="C50" i="30"/>
  <c r="P50" i="30" s="1"/>
  <c r="Q85" i="30"/>
  <c r="P85" i="30"/>
  <c r="R85" i="30"/>
  <c r="Q82" i="30"/>
  <c r="C80" i="30"/>
  <c r="R82" i="30"/>
  <c r="O83" i="30"/>
  <c r="O82" i="30"/>
  <c r="Q83" i="30"/>
  <c r="O226" i="39"/>
  <c r="O156" i="39"/>
  <c r="Q249" i="39"/>
  <c r="O92" i="39"/>
  <c r="R156" i="39"/>
  <c r="P104" i="39"/>
  <c r="R56" i="39"/>
  <c r="Q39" i="39"/>
  <c r="R20" i="39"/>
  <c r="Q90" i="39"/>
  <c r="P152" i="39"/>
  <c r="R197" i="39"/>
  <c r="Q84" i="39"/>
  <c r="O232" i="39"/>
  <c r="P92" i="39"/>
  <c r="O96" i="39"/>
  <c r="R82" i="39"/>
  <c r="Q86" i="39"/>
  <c r="P84" i="39"/>
  <c r="P276" i="39"/>
  <c r="R100" i="39"/>
  <c r="P43" i="39"/>
  <c r="P102" i="39"/>
  <c r="R43" i="39"/>
  <c r="Q154" i="39"/>
  <c r="P41" i="39"/>
  <c r="P26" i="39"/>
  <c r="Q226" i="39"/>
  <c r="Q156" i="39"/>
  <c r="Q30" i="39"/>
  <c r="Q34" i="39"/>
  <c r="R47" i="39"/>
  <c r="R58" i="39"/>
  <c r="O58" i="39"/>
  <c r="Q56" i="39"/>
  <c r="R54" i="39"/>
  <c r="R45" i="39"/>
  <c r="O41" i="39"/>
  <c r="O32" i="39"/>
  <c r="P30" i="39"/>
  <c r="Q28" i="39"/>
  <c r="O26" i="39"/>
  <c r="O24" i="39"/>
  <c r="P22" i="39"/>
  <c r="Q20" i="39"/>
  <c r="Q199" i="39"/>
  <c r="O195" i="39"/>
  <c r="P193" i="39"/>
  <c r="O249" i="39"/>
  <c r="P234" i="39"/>
  <c r="O280" i="39"/>
  <c r="O278" i="39"/>
  <c r="R276" i="39"/>
  <c r="R251" i="39"/>
  <c r="P249" i="39"/>
  <c r="O234" i="39"/>
  <c r="P232" i="39"/>
  <c r="P230" i="39"/>
  <c r="R228" i="39"/>
  <c r="R226" i="39"/>
  <c r="R127" i="39"/>
  <c r="O108" i="39"/>
  <c r="R106" i="39"/>
  <c r="R104" i="39"/>
  <c r="R102" i="39"/>
  <c r="P100" i="39"/>
  <c r="Q98" i="39"/>
  <c r="P96" i="39"/>
  <c r="R92" i="39"/>
  <c r="P90" i="39"/>
  <c r="R88" i="39"/>
  <c r="R86" i="39"/>
  <c r="Q205" i="39"/>
  <c r="O203" i="39"/>
  <c r="R201" i="39"/>
  <c r="R199" i="39"/>
  <c r="Q197" i="39"/>
  <c r="R195" i="39"/>
  <c r="R193" i="39"/>
  <c r="Q158" i="39"/>
  <c r="P154" i="39"/>
  <c r="R152" i="39"/>
  <c r="R119" i="39"/>
  <c r="Q123" i="39"/>
  <c r="O106" i="39"/>
  <c r="R169" i="39"/>
  <c r="C224" i="39"/>
  <c r="P224" i="39"/>
  <c r="O104" i="39"/>
  <c r="P123" i="39"/>
  <c r="O257" i="39"/>
  <c r="P169" i="39"/>
  <c r="P187" i="39"/>
  <c r="R90" i="39"/>
  <c r="O127" i="39"/>
  <c r="Q230" i="39"/>
  <c r="Q37" i="39"/>
  <c r="P115" i="39"/>
  <c r="Q225" i="39"/>
  <c r="Q167" i="39"/>
  <c r="R230" i="39"/>
  <c r="P171" i="39"/>
  <c r="R185" i="39"/>
  <c r="R261" i="39"/>
  <c r="O261" i="39"/>
  <c r="P197" i="39"/>
  <c r="Q96" i="39"/>
  <c r="Q236" i="39"/>
  <c r="O88" i="39"/>
  <c r="O54" i="39"/>
  <c r="Q54" i="39"/>
  <c r="P280" i="39"/>
  <c r="Q163" i="39"/>
  <c r="R117" i="39"/>
  <c r="P269" i="39"/>
  <c r="R255" i="39"/>
  <c r="O86" i="39"/>
  <c r="O276" i="39"/>
  <c r="P48" i="39"/>
  <c r="Q102" i="39"/>
  <c r="R271" i="39"/>
  <c r="P271" i="39"/>
  <c r="O228" i="39"/>
  <c r="O205" i="39"/>
  <c r="P199" i="39"/>
  <c r="O81" i="39"/>
  <c r="O175" i="39"/>
  <c r="Q41" i="39"/>
  <c r="O22" i="39"/>
  <c r="R244" i="39"/>
  <c r="P81" i="39"/>
  <c r="Q265" i="39"/>
  <c r="O161" i="39"/>
  <c r="O177" i="39"/>
  <c r="R16" i="39"/>
  <c r="Q47" i="39"/>
  <c r="R50" i="39"/>
  <c r="P56" i="39"/>
  <c r="O50" i="39"/>
  <c r="P37" i="39"/>
  <c r="P16" i="39"/>
  <c r="P125" i="39"/>
  <c r="Q183" i="39"/>
  <c r="O179" i="39"/>
  <c r="O158" i="39"/>
  <c r="Q271" i="39"/>
  <c r="P228" i="39"/>
  <c r="P275" i="39"/>
  <c r="R273" i="39"/>
  <c r="Q259" i="39"/>
  <c r="Q248" i="39"/>
  <c r="O236" i="39"/>
  <c r="R111" i="39"/>
  <c r="O117" i="39"/>
  <c r="Q187" i="39"/>
  <c r="R179" i="39"/>
  <c r="Q251" i="39"/>
  <c r="P158" i="39"/>
  <c r="C11" i="39"/>
  <c r="Q11" i="39"/>
  <c r="R24" i="39"/>
  <c r="P45" i="39"/>
  <c r="O98" i="39"/>
  <c r="R81" i="39"/>
  <c r="O251" i="39"/>
  <c r="P88" i="39"/>
  <c r="R22" i="39"/>
  <c r="C80" i="39"/>
  <c r="R80" i="39" s="1"/>
  <c r="P80" i="39"/>
  <c r="Q232" i="39"/>
  <c r="Q203" i="39"/>
  <c r="O100" i="39"/>
  <c r="R203" i="39"/>
  <c r="R205" i="39"/>
  <c r="P28" i="39"/>
  <c r="R278" i="39"/>
  <c r="Q78" i="30"/>
  <c r="P78" i="30"/>
  <c r="R224" i="39"/>
  <c r="P11" i="39"/>
  <c r="O11" i="39"/>
  <c r="J13" i="1"/>
  <c r="R221" i="17"/>
  <c r="O221" i="17"/>
  <c r="AB22" i="4"/>
  <c r="AA22" i="4"/>
  <c r="AD22" i="4"/>
  <c r="AC22" i="4"/>
  <c r="AB11" i="4"/>
  <c r="I12" i="1"/>
  <c r="R15" i="39"/>
  <c r="P109" i="39"/>
  <c r="O93" i="39"/>
  <c r="Q179" i="39"/>
  <c r="P190" i="39"/>
  <c r="O51" i="17"/>
  <c r="R84" i="17"/>
  <c r="R62" i="17"/>
  <c r="Q104" i="17"/>
  <c r="Y32" i="4"/>
  <c r="W28" i="4"/>
  <c r="AC21" i="4"/>
  <c r="AB14" i="4"/>
  <c r="I20" i="1"/>
  <c r="Q190" i="39"/>
  <c r="P262" i="39"/>
  <c r="R164" i="39"/>
  <c r="R190" i="17"/>
  <c r="Q116" i="17"/>
  <c r="R114" i="17"/>
  <c r="O52" i="17"/>
  <c r="Q96" i="17"/>
  <c r="I11" i="4"/>
  <c r="AA26" i="4"/>
  <c r="AB26" i="4"/>
  <c r="B22" i="4"/>
  <c r="Z22" i="4" s="1"/>
  <c r="Y15" i="4"/>
  <c r="W25" i="4"/>
  <c r="AB32" i="4"/>
  <c r="R11" i="39"/>
  <c r="Q224" i="39"/>
  <c r="R50" i="30"/>
  <c r="AC12" i="4"/>
  <c r="X12" i="4"/>
  <c r="O217" i="17"/>
  <c r="Q161" i="39"/>
  <c r="R192" i="17"/>
  <c r="R92" i="17"/>
  <c r="Q90" i="17"/>
  <c r="W32" i="4"/>
  <c r="AC32" i="4"/>
  <c r="AC14" i="4"/>
  <c r="AA28" i="4"/>
  <c r="O224" i="39"/>
  <c r="Q217" i="17"/>
  <c r="B13" i="6"/>
  <c r="B11" i="6"/>
  <c r="W22" i="4"/>
  <c r="C77" i="30" l="1"/>
  <c r="Q77" i="30" s="1"/>
  <c r="O80" i="30"/>
  <c r="Q80" i="30"/>
  <c r="P47" i="30"/>
  <c r="O53" i="30"/>
  <c r="P51" i="30"/>
  <c r="R14" i="30"/>
  <c r="P14" i="30"/>
  <c r="O84" i="30"/>
  <c r="O50" i="30"/>
  <c r="R80" i="30"/>
  <c r="C42" i="30"/>
  <c r="D77" i="30"/>
  <c r="O77" i="30" s="1"/>
  <c r="R53" i="30"/>
  <c r="C11" i="30"/>
  <c r="O18" i="30"/>
  <c r="O51" i="30"/>
  <c r="P84" i="30"/>
  <c r="R47" i="30"/>
  <c r="Q51" i="30"/>
  <c r="P18" i="30"/>
  <c r="H12" i="1"/>
  <c r="K12" i="1"/>
  <c r="X11" i="4"/>
  <c r="X22" i="4"/>
  <c r="Y18" i="4"/>
  <c r="O80" i="39"/>
  <c r="P80" i="30"/>
  <c r="O78" i="30"/>
  <c r="Q50" i="30"/>
  <c r="Z12" i="4"/>
  <c r="O49" i="17"/>
  <c r="H31" i="1"/>
  <c r="R119" i="17"/>
  <c r="H34" i="1"/>
  <c r="R20" i="17"/>
  <c r="I34" i="1"/>
  <c r="H23" i="1"/>
  <c r="R214" i="17"/>
  <c r="J27" i="1"/>
  <c r="I23" i="1"/>
  <c r="R18" i="39"/>
  <c r="R31" i="39"/>
  <c r="R109" i="39"/>
  <c r="P97" i="39"/>
  <c r="O275" i="39"/>
  <c r="R265" i="39"/>
  <c r="C149" i="39"/>
  <c r="Q66" i="17"/>
  <c r="R66" i="17"/>
  <c r="D11" i="4"/>
  <c r="Z11" i="4" s="1"/>
  <c r="Y22" i="4"/>
  <c r="Y12" i="4"/>
  <c r="AA11" i="4"/>
  <c r="W12" i="4"/>
  <c r="Q80" i="39"/>
  <c r="AD11" i="4"/>
  <c r="R78" i="30"/>
  <c r="H27" i="1"/>
  <c r="H34" i="35"/>
  <c r="H27" i="35"/>
  <c r="K20" i="1"/>
  <c r="I27" i="1"/>
  <c r="H20" i="1"/>
  <c r="H14" i="35"/>
  <c r="I23" i="35"/>
  <c r="K23" i="35"/>
  <c r="B12" i="35"/>
  <c r="R23" i="39"/>
  <c r="P40" i="39"/>
  <c r="P23" i="39"/>
  <c r="P268" i="39"/>
  <c r="AC33" i="4"/>
  <c r="AB33" i="4"/>
  <c r="I20" i="35"/>
  <c r="Q282" i="39"/>
  <c r="Q78" i="17"/>
  <c r="R78" i="17"/>
  <c r="R64" i="17"/>
  <c r="Q64" i="17"/>
  <c r="O60" i="17"/>
  <c r="P60" i="17"/>
  <c r="R11" i="4"/>
  <c r="Q107" i="39"/>
  <c r="P107" i="39"/>
  <c r="Q100" i="17"/>
  <c r="R100" i="17"/>
  <c r="P221" i="17"/>
  <c r="Q221" i="17"/>
  <c r="Q94" i="39"/>
  <c r="R108" i="17"/>
  <c r="R102" i="17"/>
  <c r="R82" i="17"/>
  <c r="R80" i="17"/>
  <c r="Q68" i="17"/>
  <c r="Q106" i="17"/>
  <c r="AC13" i="4"/>
  <c r="AA24" i="4"/>
  <c r="AB21" i="4"/>
  <c r="P77" i="30" l="1"/>
  <c r="R77" i="30"/>
  <c r="R42" i="30"/>
  <c r="P42" i="30"/>
  <c r="C41" i="30"/>
  <c r="O42" i="30"/>
  <c r="Q42" i="30"/>
  <c r="O11" i="30"/>
  <c r="R11" i="30"/>
  <c r="P11" i="30"/>
  <c r="Q11" i="30"/>
  <c r="W11" i="4"/>
  <c r="J12" i="35"/>
  <c r="K12" i="35"/>
  <c r="I12" i="35"/>
  <c r="H12" i="35"/>
  <c r="O149" i="39"/>
  <c r="R149" i="39"/>
  <c r="P149" i="39"/>
  <c r="Q149" i="39"/>
  <c r="Y11" i="4"/>
  <c r="Q41" i="30" l="1"/>
  <c r="O41" i="30"/>
  <c r="P41" i="30"/>
  <c r="R41" i="30"/>
</calcChain>
</file>

<file path=xl/sharedStrings.xml><?xml version="1.0" encoding="utf-8"?>
<sst xmlns="http://schemas.openxmlformats.org/spreadsheetml/2006/main" count="2200" uniqueCount="1519">
  <si>
    <t xml:space="preserve">Tiếng Anh                       </t>
  </si>
  <si>
    <t xml:space="preserve">Tiếng Pháp           </t>
  </si>
  <si>
    <t xml:space="preserve">Tiếng Trung Quốc           </t>
  </si>
  <si>
    <t xml:space="preserve">Tiếng Nhật      </t>
  </si>
  <si>
    <t xml:space="preserve">Tiếng Hàn Quốc </t>
  </si>
  <si>
    <t>Tiếng Lào</t>
  </si>
  <si>
    <t>Tiếng Thái</t>
  </si>
  <si>
    <t>Tiếng Khơ me</t>
  </si>
  <si>
    <t>Quản lý văn hoá</t>
  </si>
  <si>
    <t>Quản lý thể dục thể thao*</t>
  </si>
  <si>
    <t>Báo chí</t>
  </si>
  <si>
    <t>Truyền thông đa phương tiện</t>
  </si>
  <si>
    <t>Công nghệ truyền thông</t>
  </si>
  <si>
    <t>Khoa học thư viện</t>
  </si>
  <si>
    <t>Lưu trữ học</t>
  </si>
  <si>
    <t>Bảo tàng học</t>
  </si>
  <si>
    <t>Kinh doanh xuất bản phẩm</t>
  </si>
  <si>
    <t>Quản trị kinh doanh</t>
  </si>
  <si>
    <t>Quản trị dịch vụ du lịch và lữ hành</t>
  </si>
  <si>
    <t>Quản trị khách sạn</t>
  </si>
  <si>
    <t>Quản trị nhà hàng và dịch vụ ăn uống</t>
  </si>
  <si>
    <t>Marketing</t>
  </si>
  <si>
    <t>Kinh doanh thương mại</t>
  </si>
  <si>
    <t>Tài chính – Ngân hàng</t>
  </si>
  <si>
    <t>Bảo hiểm</t>
  </si>
  <si>
    <t>Kế toán</t>
  </si>
  <si>
    <t>Kiểm toán</t>
  </si>
  <si>
    <t>Quản trị nhân lực</t>
  </si>
  <si>
    <t>Hệ thống thông tin quản lý</t>
  </si>
  <si>
    <t>Quản trị văn phòng</t>
  </si>
  <si>
    <t xml:space="preserve">Thư ký văn phòng </t>
  </si>
  <si>
    <t>Công nghệ sinh học</t>
  </si>
  <si>
    <t>Khí tượng học</t>
  </si>
  <si>
    <t>Thuỷ văn</t>
  </si>
  <si>
    <t>Khoa học máy tính</t>
  </si>
  <si>
    <t>Truyền thông và mạng máy tính</t>
  </si>
  <si>
    <t>Hệ thống thông tin</t>
  </si>
  <si>
    <t>Tin học ứng dụng</t>
  </si>
  <si>
    <t xml:space="preserve">Công nghệ kỹ thuật kiến trúc </t>
  </si>
  <si>
    <t>Công nghệ kỹ thuật công trình xây dựng</t>
  </si>
  <si>
    <t>Công nghệ kỹ thuật xây dựng</t>
  </si>
  <si>
    <t>Công nghệ kỹ thuật giao thông</t>
  </si>
  <si>
    <t>Công nghệ kỹ thuật vật liệu xây dựng</t>
  </si>
  <si>
    <t>Công nghệ chế tạo máy</t>
  </si>
  <si>
    <t>Công nghệ kỹ thuật cơ điện tử</t>
  </si>
  <si>
    <t>Công nghệ kỹ thuật ô tô</t>
  </si>
  <si>
    <t>Công nghệ kỹ thuật nhiệt</t>
  </si>
  <si>
    <t>Công nghệ kỹ thuật điện, điện tử</t>
  </si>
  <si>
    <t>Công nghệ kỹ thuật điện tử, truyền thông</t>
  </si>
  <si>
    <t>Công nghệ kỹ thuật điều khiển và tự động hóa</t>
  </si>
  <si>
    <t>Công nghệ kỹ thuật máy tính</t>
  </si>
  <si>
    <t>Công nghệ kỹ thuật hoá học</t>
  </si>
  <si>
    <t>Công nghệ vật liệu</t>
  </si>
  <si>
    <t>Công nghệ kỹ thuật tài nguyên nước</t>
  </si>
  <si>
    <t>Công nghệ kỹ thuật môi trường</t>
  </si>
  <si>
    <t>Công nghệ in</t>
  </si>
  <si>
    <t>Bảo dưỡng công nghiệp</t>
  </si>
  <si>
    <t>Công nghệ kỹ thuật địa chất</t>
  </si>
  <si>
    <t>Công nghệ kỹ thuật trắc địa</t>
  </si>
  <si>
    <t>Công nghệ tuyển khoáng</t>
  </si>
  <si>
    <t>Công nghệ thực phẩm</t>
  </si>
  <si>
    <t>Công nghệ sau thu hoạch</t>
  </si>
  <si>
    <t>Công nghệ chế biến thuỷ sản</t>
  </si>
  <si>
    <t>Công nghệ sợi, dệt</t>
  </si>
  <si>
    <t>Công nghệ may</t>
  </si>
  <si>
    <t>Công nghệ da giày</t>
  </si>
  <si>
    <t>Công nghệ chế biến lâm sản</t>
  </si>
  <si>
    <t>Công nghệ giấy và bột giấy</t>
  </si>
  <si>
    <t>Biểu báo cáo thống kê năm học 2014-2015</t>
  </si>
  <si>
    <t>Cơ quan chủ quản : Sở Giáo dục và Đào tạo TP. Hồ Chí Minh</t>
  </si>
  <si>
    <r>
      <t>Địa chỉ: Số 390 đường Hoàng Văn Thụ, Phường 4, Quận Tân Bình, TP. Hồ Chí Minh</t>
    </r>
    <r>
      <rPr>
        <sz val="11"/>
        <rFont val="Times New Roman"/>
        <family val="1"/>
      </rPr>
      <t>.</t>
    </r>
  </si>
  <si>
    <t>Năm học 2014 - 2015</t>
  </si>
  <si>
    <t>Năm học 2014- 2015</t>
  </si>
  <si>
    <t>1.Ngành Điện tử Công Nghiệp</t>
  </si>
  <si>
    <t>2.Ngành Điện công nghiệp &amp; Dân dụng</t>
  </si>
  <si>
    <t>3.Ngành Công nghệ kỹ thuật nhiệt</t>
  </si>
  <si>
    <t>4.Ngành Cơ khí chế tạo</t>
  </si>
  <si>
    <t>5.Ngành Bảo trì và sửa chữa Ô Tô</t>
  </si>
  <si>
    <t>6.Ngành Công nghệ May và Thời trang</t>
  </si>
  <si>
    <t>7.Ngành Lập trình</t>
  </si>
  <si>
    <t>8.Ngành Quản trị mạng máy tính</t>
  </si>
  <si>
    <t>Năm 2014</t>
  </si>
  <si>
    <t>Trung cấp chuyên nghiệp, Dạy nghề</t>
  </si>
  <si>
    <t>3.Ngành Sửa chữa ô tô</t>
  </si>
  <si>
    <t>Khuyến nông</t>
  </si>
  <si>
    <t>Chăn nuôi</t>
  </si>
  <si>
    <t xml:space="preserve">Khoa học cây trồng </t>
  </si>
  <si>
    <t>Bảo vệ thực vật</t>
  </si>
  <si>
    <t>Kinh doanh nông nghiệp</t>
  </si>
  <si>
    <t>Phát triển nông thôn</t>
  </si>
  <si>
    <t>Lâm sinh</t>
  </si>
  <si>
    <t>Quản lý tài nguyên rừng</t>
  </si>
  <si>
    <t>Nuôi trồng thuỷ sản</t>
  </si>
  <si>
    <t>Y học cổ truyền</t>
  </si>
  <si>
    <t>Y sinh học thể dục thể thao</t>
  </si>
  <si>
    <t>Kỹ thuật hình ảnh y học</t>
  </si>
  <si>
    <t>Xét nghiệm y học</t>
  </si>
  <si>
    <t>Điều dưỡng</t>
  </si>
  <si>
    <t>Hộ sinh</t>
  </si>
  <si>
    <t>Phục hồi chức năng</t>
  </si>
  <si>
    <t>Kỹ thuật phục hình răng</t>
  </si>
  <si>
    <t>Công tác thanh thiếu niên</t>
  </si>
  <si>
    <t>Điều khiển tàu biển</t>
  </si>
  <si>
    <t>Vận hành khai thác máy tàu</t>
  </si>
  <si>
    <t xml:space="preserve">Quản lý đất đai </t>
  </si>
  <si>
    <t>Phòng cháy chữa cháy và cứu hộ cứu nạn</t>
  </si>
  <si>
    <r>
      <t> </t>
    </r>
    <r>
      <rPr>
        <sz val="13"/>
        <color indexed="8"/>
        <rFont val="Times New Roman"/>
        <family val="1"/>
      </rPr>
      <t xml:space="preserve">Biên phòng </t>
    </r>
  </si>
  <si>
    <t>Chỉ huy tham mưu Đặc công</t>
  </si>
  <si>
    <t>Chỉ huy tham mưu Lục quân</t>
  </si>
  <si>
    <t>a1b2c3d4e5f6g7</t>
  </si>
  <si>
    <t xml:space="preserve">Ban hành theo Quyết định                                </t>
  </si>
  <si>
    <t xml:space="preserve">số 5363/QĐ-BGDĐT                                  </t>
  </si>
  <si>
    <t>ngày 14/11/2013 của Bộ trưởng</t>
  </si>
  <si>
    <t>CK Y cấp I,II</t>
  </si>
  <si>
    <r>
      <rPr>
        <b/>
        <sz val="10"/>
        <rFont val="Times New Roman"/>
        <family val="1"/>
      </rPr>
      <t>Danh hiệu</t>
    </r>
    <r>
      <rPr>
        <sz val="10"/>
        <rFont val="Times New Roman"/>
        <family val="1"/>
      </rPr>
      <t>:  - Nhà giáo nhân dân</t>
    </r>
  </si>
  <si>
    <t xml:space="preserve">                     - Nhà giáo ưu tú</t>
  </si>
  <si>
    <t>ngành (theo TT số 34/2011/TT-BGDĐT</t>
  </si>
  <si>
    <t>Phiên bản: 2014.01/ ngày 18/11/2014</t>
  </si>
  <si>
    <t>năm 2014</t>
  </si>
  <si>
    <t>B</t>
  </si>
  <si>
    <t>`</t>
  </si>
  <si>
    <t>Số sinh viên dự thi bao gồm cả số SV làm luận văn tốt nghiệp, số SV tốt nghiệp kể cả đào tạo tại trường, liên kết với nơi khác nhưng trường cấp bằng, đào tạo theo địa chỉ</t>
  </si>
  <si>
    <t>Mã số (1)</t>
  </si>
  <si>
    <t>(1) Ghi theo tên tuyển sinh và mã  số ngành (theo TT số 34/2011/TT-BGDĐT ngày 11/8/2011)</t>
  </si>
  <si>
    <t>Số HS tốt nghiệp kể cả đào tạo tại trường, liên kết với nơi khác nhưng trường cấp bằng, đào tạo theo địa chỉ
Không ghi số liệu vào ô đánh dấu (x)</t>
  </si>
  <si>
    <t>A. Số lượng sinh viên tốt nghiệp</t>
  </si>
  <si>
    <t>Tr.CĐ Công nghệ và thương mại Hà Nội (NCL)</t>
  </si>
  <si>
    <t>Tr.CĐ Kinh tế và công nghệ thực phẩm</t>
  </si>
  <si>
    <t>Tr. CĐ Nông Lâm Sơn La</t>
  </si>
  <si>
    <t>Tr.CĐ Nông Lâm Thanh Hóa</t>
  </si>
  <si>
    <t>Tr. ĐH Kinh tế Nghệ An</t>
  </si>
  <si>
    <t>Tr.CĐ Y tế Phú Yên</t>
  </si>
  <si>
    <t>Tr.ĐH Buôn Ma Thuột</t>
  </si>
  <si>
    <t>Tr.CĐ Lê Quý Đôn (Tư thục)</t>
  </si>
  <si>
    <t>Tr. ĐH Kiên Giang</t>
  </si>
  <si>
    <t>Tr.CĐ Kinh tế - Kỹ thuật Bạc Liêu</t>
  </si>
  <si>
    <t>CHNI28</t>
  </si>
  <si>
    <t>CHPG05</t>
  </si>
  <si>
    <t>CSLA03</t>
  </si>
  <si>
    <t>CTHA04</t>
  </si>
  <si>
    <t>CTHA05</t>
  </si>
  <si>
    <t>DNAN06</t>
  </si>
  <si>
    <t>CPYN02</t>
  </si>
  <si>
    <t>DĐLK02</t>
  </si>
  <si>
    <t>CĐNI04</t>
  </si>
  <si>
    <t>CBLU02</t>
  </si>
  <si>
    <t xml:space="preserve"> </t>
  </si>
  <si>
    <t>A</t>
  </si>
  <si>
    <t>trung</t>
  </si>
  <si>
    <t>m2</t>
  </si>
  <si>
    <t>Cao</t>
  </si>
  <si>
    <t>x</t>
  </si>
  <si>
    <t>ha</t>
  </si>
  <si>
    <t>Giáo</t>
  </si>
  <si>
    <t>sư</t>
  </si>
  <si>
    <t>Phó</t>
  </si>
  <si>
    <t>giáo</t>
  </si>
  <si>
    <t>sĩ</t>
  </si>
  <si>
    <t>Thạc</t>
  </si>
  <si>
    <t>đẳng</t>
  </si>
  <si>
    <t>Nữ</t>
  </si>
  <si>
    <t>TSKH</t>
  </si>
  <si>
    <t>và Tiến</t>
  </si>
  <si>
    <t>Chuyên</t>
  </si>
  <si>
    <t>khoa Y</t>
  </si>
  <si>
    <t>Chia theo trình độ đào tạo</t>
  </si>
  <si>
    <t>Đại</t>
  </si>
  <si>
    <t>học</t>
  </si>
  <si>
    <t xml:space="preserve">Chia ra:  </t>
  </si>
  <si>
    <t>Ghi chú</t>
  </si>
  <si>
    <t>Học sinh phổ thông chuyên, năng khiếu</t>
  </si>
  <si>
    <t>Học sinh phổ thông dân tộc nội trú</t>
  </si>
  <si>
    <t>Lớp 10</t>
  </si>
  <si>
    <t>Lớp 11</t>
  </si>
  <si>
    <t>Lớp 12</t>
  </si>
  <si>
    <t>I- Học sinh dự bị</t>
  </si>
  <si>
    <t>Tổng số</t>
  </si>
  <si>
    <t>II- Học sinh PT chuyên, năng khiếu</t>
  </si>
  <si>
    <t>III- Học sinh PT dân tộc nội trú</t>
  </si>
  <si>
    <t>Vừa làm vừa học</t>
  </si>
  <si>
    <t xml:space="preserve">                </t>
  </si>
  <si>
    <t>cấp I và II</t>
  </si>
  <si>
    <t>25+</t>
  </si>
  <si>
    <t>Chia theo độ tuổi</t>
  </si>
  <si>
    <t>Dân tộc ít người</t>
  </si>
  <si>
    <t>Trong đó</t>
  </si>
  <si>
    <t>Khác</t>
  </si>
  <si>
    <t>Bộ Giáo Dục Và Đào Tạo</t>
  </si>
  <si>
    <r>
      <t xml:space="preserve">Loại hình trường: </t>
    </r>
    <r>
      <rPr>
        <sz val="10"/>
        <rFont val="Times New Roman"/>
        <family val="1"/>
      </rPr>
      <t>công lập</t>
    </r>
    <r>
      <rPr>
        <sz val="11"/>
        <rFont val="Times New Roman"/>
        <family val="1"/>
      </rPr>
      <t xml:space="preserve">                  </t>
    </r>
    <r>
      <rPr>
        <sz val="10"/>
        <rFont val="Times New Roman"/>
        <family val="1"/>
      </rPr>
      <t>Dân lập                 Tư thục</t>
    </r>
  </si>
  <si>
    <r>
      <t xml:space="preserve">Đơn vị nhận: </t>
    </r>
    <r>
      <rPr>
        <sz val="11"/>
        <rFont val="Times New Roman"/>
        <family val="1"/>
      </rPr>
      <t xml:space="preserve">VỤ KẾ HOẠCH-TÀI CHÍNH,  BỘ GIÁO DỤC VÀ ĐÀO TẠO </t>
    </r>
  </si>
  <si>
    <t xml:space="preserve"> Vụ Kế hoạch - Tài chính,  số 49 Đại Cồ Việt, Hà Nội</t>
  </si>
  <si>
    <t>Thống kê tuyển mới</t>
  </si>
  <si>
    <t>tất cả các hệ</t>
  </si>
  <si>
    <t>Năm học 201… - 201…</t>
  </si>
  <si>
    <t>số sinh viên, học sinh đang học</t>
  </si>
  <si>
    <t>chia theo tuổi</t>
  </si>
  <si>
    <t>Cao đẳng</t>
  </si>
  <si>
    <t>Hệ chính quy</t>
  </si>
  <si>
    <t>Số sinh viên, học sinh đang học</t>
  </si>
  <si>
    <t>Hệ cử tuyển</t>
  </si>
  <si>
    <t>Cao Đẳng</t>
  </si>
  <si>
    <t>Đào tạo liên thông</t>
  </si>
  <si>
    <t>Trung cấp chuyên nghiệp</t>
  </si>
  <si>
    <t>Số cán bộ, giảng viên, nhân viên</t>
  </si>
  <si>
    <t>của trường</t>
  </si>
  <si>
    <t>Dạy nghề</t>
  </si>
  <si>
    <t>Biểu số : 01 - CĐ</t>
  </si>
  <si>
    <t>Đơn vị báo cáo</t>
  </si>
  <si>
    <t>Ngày nhận báo cáo:  31/12</t>
  </si>
  <si>
    <t>Tổng số HS,SV đã tuyển vào trường</t>
  </si>
  <si>
    <t>I- Cao Đẳng</t>
  </si>
  <si>
    <t xml:space="preserve">1. Hệ chính quy </t>
  </si>
  <si>
    <t>Chia ra:  - Chính quy tập trung</t>
  </si>
  <si>
    <t>- Liên thông chính quy</t>
  </si>
  <si>
    <t>2. Cử tuyển</t>
  </si>
  <si>
    <t>3. Vừa làm vừa học</t>
  </si>
  <si>
    <t>Chia ra:  - Vừa làm vừa học</t>
  </si>
  <si>
    <t>- Liên thông VLVH</t>
  </si>
  <si>
    <t>II-Trung cấp chuyên nghiệp</t>
  </si>
  <si>
    <t>2. Vừa làm vừa học</t>
  </si>
  <si>
    <t>III-  Dạy nghề</t>
  </si>
  <si>
    <t>1. Cao đẳng nghề</t>
  </si>
  <si>
    <t>2. Trung cấp nghề</t>
  </si>
  <si>
    <t>3. Ngắn hạn (dưới 12 tháng)</t>
  </si>
  <si>
    <t>IV - Học sinh phổ thông</t>
  </si>
  <si>
    <t>1. Học sinh dự bị đại học</t>
  </si>
  <si>
    <t>2. Học sinh phổ thông chuyên, năng khiếu</t>
  </si>
  <si>
    <t>3. Học sinh phổ thông dân tộc nội trú</t>
  </si>
  <si>
    <t>V -Sau đại học</t>
  </si>
  <si>
    <t>1. Nghiên cứu sinh</t>
  </si>
  <si>
    <t>2. Cao học</t>
  </si>
  <si>
    <t>VI. Bác sĩ chuyên khoa</t>
  </si>
  <si>
    <t>1. Bác sĩ chuyên khoa cấp I</t>
  </si>
  <si>
    <t>2. Bác sĩ chuyên khoa cấp II</t>
  </si>
  <si>
    <t>3. Bác sĩ nội trú Bệnh viện</t>
  </si>
  <si>
    <t>Người lập biểu</t>
  </si>
  <si>
    <t>Hiệu trưởng</t>
  </si>
  <si>
    <t>Biểu số: 02- CĐ</t>
  </si>
  <si>
    <t>Tổng số SV, HS đang học</t>
  </si>
  <si>
    <t>Tổng sổ</t>
  </si>
  <si>
    <t>Biểu số: 02A- CĐ</t>
  </si>
  <si>
    <t>Biểu số: 02.1- CĐ</t>
  </si>
  <si>
    <t>Sinh viên đang học chia theo ngành đào tạo</t>
  </si>
  <si>
    <t>Mã</t>
  </si>
  <si>
    <t>số (1)</t>
  </si>
  <si>
    <t>sinh viên</t>
  </si>
  <si>
    <t>Tr.đó: Nữ</t>
  </si>
  <si>
    <t>Tổng sổ sinh viên chia theo năm đào tạo</t>
  </si>
  <si>
    <t xml:space="preserve">Năm </t>
  </si>
  <si>
    <t>thứ 1</t>
  </si>
  <si>
    <t>thứ 2</t>
  </si>
  <si>
    <t>thứ 3</t>
  </si>
  <si>
    <t>thứ 4</t>
  </si>
  <si>
    <t xml:space="preserve">     Tổng số</t>
  </si>
  <si>
    <t>Phân theo ngành đào tạo</t>
  </si>
  <si>
    <t xml:space="preserve">1.Ngành </t>
  </si>
  <si>
    <t>2.Ngành</t>
  </si>
  <si>
    <t>3.Ngành</t>
  </si>
  <si>
    <t>4.Ngành</t>
  </si>
  <si>
    <t>5.Ngành</t>
  </si>
  <si>
    <t>6.Ngành</t>
  </si>
  <si>
    <t>(1) Ghi theo tên tuyển sinh và mã số</t>
  </si>
  <si>
    <t>ngành (theo TT số 14/2010/TT-BGDĐT</t>
  </si>
  <si>
    <t>ngày 27/4/2010)</t>
  </si>
  <si>
    <t>* Tổng số: kể cả đào tạo tại trường,</t>
  </si>
  <si>
    <t>liên kết đào tạo với nơi khác nhưng</t>
  </si>
  <si>
    <t>trường cấp bằng, đào tạo theo địa chỉ</t>
  </si>
  <si>
    <t>phòng chống HIV</t>
  </si>
  <si>
    <t>Biểu số: 02.2-CĐ</t>
  </si>
  <si>
    <t>Biểu số: 02.3-CĐ</t>
  </si>
  <si>
    <t>I-Đào tạo tại trường</t>
  </si>
  <si>
    <t>II-Liên kết đào tạo</t>
  </si>
  <si>
    <t>Biểu số: 02.4-CĐ</t>
  </si>
  <si>
    <t>Biểu số: 02.1- TCCN</t>
  </si>
  <si>
    <t>HỌC SINH ĐANG HỌC CHIA THEO NGÀNH ĐÀO TẠO</t>
  </si>
  <si>
    <t>ngày 11/8/2011)</t>
  </si>
  <si>
    <t>Biểu số: 02.2-TCCN</t>
  </si>
  <si>
    <t>Biểu số: 02.3- DN</t>
  </si>
  <si>
    <t>I- Trung cấp nghề</t>
  </si>
  <si>
    <t>II- Dạy nghề ngắn hạn ( dưới 12 tháng)</t>
  </si>
  <si>
    <t>Không ghi số liệu vào ô đánh dấu (x)</t>
  </si>
  <si>
    <t>Biểu số: 02.4- HSPT</t>
  </si>
  <si>
    <t>HỌC SINH ĐANG HỌC CHIA THEO NĂM</t>
  </si>
  <si>
    <t>học sinh</t>
  </si>
  <si>
    <t>Tổng số học sinh chia theo năm học</t>
  </si>
  <si>
    <t>Tr.đó:Nữ</t>
  </si>
  <si>
    <t>SINH VIÊN NƯỚC NGOÀI ĐANG HỌC</t>
  </si>
  <si>
    <t>1. Hà Nội</t>
  </si>
  <si>
    <t>Tr.CĐ Công nghiệp dệt may thời trang Hà Nội</t>
  </si>
  <si>
    <t>Tr.CĐ Công nghiệpIn</t>
  </si>
  <si>
    <t>Tr.CĐ Công nghệ và kinh tế Hà Nôi</t>
  </si>
  <si>
    <t>Tr.CĐ Cộng đồng Hà Nội</t>
  </si>
  <si>
    <t>Tr.CĐ Cộng đồng Hà Tây</t>
  </si>
  <si>
    <t>Tr.CĐ Du lịch Hà Nội</t>
  </si>
  <si>
    <t>Tr.ĐH Công nghệ giao thông vận tải</t>
  </si>
  <si>
    <t>Tr.CĐ Kinh tế công nghiệp Hà Nội</t>
  </si>
  <si>
    <t>Tr.CĐ Kinh tế - Kỹ thuật TW</t>
  </si>
  <si>
    <t>Tr.CĐ Kinh tế kỹ thuật Thương mại</t>
  </si>
  <si>
    <t>Tr.CĐ Múa Việt Nam</t>
  </si>
  <si>
    <t>Tr.ĐH Nội vụ Hà Nội</t>
  </si>
  <si>
    <t>Tr.CĐ Nông nghiệp và PTNT Bắc Bộ</t>
  </si>
  <si>
    <t>Tr.CĐ Nghệ thuật Hà Nội</t>
  </si>
  <si>
    <t>Tr.CĐ Sư phạm Hà Nội</t>
  </si>
  <si>
    <t>Tr.CĐ Sư phạm Hà Tây</t>
  </si>
  <si>
    <t>Tr.CĐ Sư phạm Trung Ương</t>
  </si>
  <si>
    <t>Tr.CĐ Thương mại và du lịch Hà Nội</t>
  </si>
  <si>
    <t>Tr.CĐ Truyền hình</t>
  </si>
  <si>
    <t>Tr.CĐ Xây dựng số I</t>
  </si>
  <si>
    <t>Tr.CĐ Xây dựng công trình đô thị</t>
  </si>
  <si>
    <t>Tr.CĐ Y tế Hà Nội</t>
  </si>
  <si>
    <t>Tr.CĐ Y tế Hà Đông</t>
  </si>
  <si>
    <t>2. Vĩnh Phúc</t>
  </si>
  <si>
    <t>Tr.CĐ Công nghiệp Phúc Yên</t>
  </si>
  <si>
    <t>Tr.CĐ Kinh tế kỹ thuật Vĩnh Phúc</t>
  </si>
  <si>
    <t>Tr. CĐ Vĩnh Phúc</t>
  </si>
  <si>
    <t>3. Bắc Ninh</t>
  </si>
  <si>
    <t>Tr.CĐ Sư phạm Bắc Ninh</t>
  </si>
  <si>
    <t>Tr.CĐ Thủy Sản</t>
  </si>
  <si>
    <t>Tr.CĐ Thống kê</t>
  </si>
  <si>
    <t>4. Quảng Ninh</t>
  </si>
  <si>
    <t>Tr.CĐ Công nghiệp và Xây dựng</t>
  </si>
  <si>
    <t>Tr.CĐ Công nghiệp Cẩm Phả</t>
  </si>
  <si>
    <t>Tr.CĐ Nông lâm Đông Bắc</t>
  </si>
  <si>
    <t>Tr.CĐ Văn hóa nghệ thuật và du lịch Hạ Long</t>
  </si>
  <si>
    <t>Tr.CĐ Sư phạm Quảng Ninh</t>
  </si>
  <si>
    <t>Tr.CĐ Y tế Quảng Ninh</t>
  </si>
  <si>
    <t>5. Hải Dương</t>
  </si>
  <si>
    <t>Tr. CĐ Dược - TW Hải Dương</t>
  </si>
  <si>
    <t>Tr.CĐ Hải Dương</t>
  </si>
  <si>
    <t>6. Hải Phòng</t>
  </si>
  <si>
    <t>Tr.CĐ Công nghệ Viettronics</t>
  </si>
  <si>
    <t>Tr.CĐ Cộng đồng Hải Phòng</t>
  </si>
  <si>
    <t>Tr.CĐ Hàng Hải I</t>
  </si>
  <si>
    <t>Tr.CĐ Y tế Hải Phòng</t>
  </si>
  <si>
    <t>7. Hưng Yên</t>
  </si>
  <si>
    <t>Tr.CĐ Công nghiệp Hưng Yên</t>
  </si>
  <si>
    <t>Tr.CĐ Sư phạm Hưng Yên</t>
  </si>
  <si>
    <t>Tr.CĐ Y tế Hưng Yên</t>
  </si>
  <si>
    <t>8. Thái Bình</t>
  </si>
  <si>
    <t>Tr.ĐH Thái Bình</t>
  </si>
  <si>
    <t>Tr.CĐ Sư phạm Thái Bình</t>
  </si>
  <si>
    <t>Tr.CĐ Văn hóa nghệ thuật Thái Bình</t>
  </si>
  <si>
    <t>Tr.CĐ Y tế Thái Bình</t>
  </si>
  <si>
    <t>9. Hà Nam</t>
  </si>
  <si>
    <t>Tr.CĐ Phát thanh- truyền hình I</t>
  </si>
  <si>
    <t>Tr.CĐ Sư phạm Hà Nam</t>
  </si>
  <si>
    <t>Tr.CĐ Thủy lợi Bắc Bộ</t>
  </si>
  <si>
    <t>Tr.CĐ Y tế Hà Nam</t>
  </si>
  <si>
    <t>10. Nam Định</t>
  </si>
  <si>
    <t>Tr.CĐ Công nghiệp Nam Định</t>
  </si>
  <si>
    <t>Tr.CĐ Sư phạm Nam Định</t>
  </si>
  <si>
    <t>Tr.CĐ Xây dựng Nam Định</t>
  </si>
  <si>
    <t>11. Ninh Bình</t>
  </si>
  <si>
    <t>Tr.CĐ Y tế Ninh Bình</t>
  </si>
  <si>
    <t>Miền núi phía Bắc</t>
  </si>
  <si>
    <t>12. Hà Giang</t>
  </si>
  <si>
    <t>Tr.CĐ Sư phạm Hà Giang</t>
  </si>
  <si>
    <t>13. Cao Bằng</t>
  </si>
  <si>
    <t>Tr.CĐ Sư phạm Cao Bằng</t>
  </si>
  <si>
    <t>14. Bắc Kạn</t>
  </si>
  <si>
    <t>Tr.CĐ Cộng đồng Bắc Kạn</t>
  </si>
  <si>
    <t>15 Tuyên Quang</t>
  </si>
  <si>
    <t>Tr.CĐ Tuyên Quang</t>
  </si>
  <si>
    <t>16. Lào Cai</t>
  </si>
  <si>
    <t>Tr.CĐ Sư phạm Lào Cai</t>
  </si>
  <si>
    <t>17. Yên Bái</t>
  </si>
  <si>
    <t>Tr.CĐ Sư phạm Yên Bái</t>
  </si>
  <si>
    <t>Tr.CĐ Văn hóa nghệ thuật và du lịch Yên Bái</t>
  </si>
  <si>
    <t>18. Thái Nguyên</t>
  </si>
  <si>
    <t>Đại học Thái Nguyên</t>
  </si>
  <si>
    <t>Tr.CĐ Kinh tế - Kỹ thuật</t>
  </si>
  <si>
    <t>Tr.CĐ Công nghiệp Việt Đức</t>
  </si>
  <si>
    <t>Tr.CĐ Công nghiệp Thái Nguyên</t>
  </si>
  <si>
    <t>Tr.CĐ Công nghệ và kinh tế Công nghiệp</t>
  </si>
  <si>
    <t>Tr.CĐ Cơ khí - Luyện kim</t>
  </si>
  <si>
    <t>Tr.CĐ Kinh tế - Tài chính Thái Nguyên</t>
  </si>
  <si>
    <t>Tr.CĐ Sư phạm Thái Nguyên</t>
  </si>
  <si>
    <t>Tr.CĐ Thương mại và du lịch</t>
  </si>
  <si>
    <t>Tr.CĐ Văn hóa nghệ thuật Việt Bắc</t>
  </si>
  <si>
    <t>Tr.CĐ Y tế Thái Nguyên</t>
  </si>
  <si>
    <t>19. Lạng Sơn</t>
  </si>
  <si>
    <t>Tr.CĐ Sư phạm Lạng Sơn</t>
  </si>
  <si>
    <t>Tr.CĐ Y tế Lạng Sơn</t>
  </si>
  <si>
    <t>20. Bắc Giang</t>
  </si>
  <si>
    <t xml:space="preserve">Tr.CĐ Kỹ Thuật Công nghiệp </t>
  </si>
  <si>
    <t>Tr.CĐ Ngô Gia Tự Bắc Giang</t>
  </si>
  <si>
    <t>21. Phú Thọ</t>
  </si>
  <si>
    <t xml:space="preserve">Tr.CĐ Công nghiệp Hóa chất </t>
  </si>
  <si>
    <t>Tr.CĐ Công nghiệp Thực phẩm</t>
  </si>
  <si>
    <t>Tr.CĐ Dược Phú Thọ</t>
  </si>
  <si>
    <t>Tr.CĐ Kinh tế kỹ thuật Phú Thọ</t>
  </si>
  <si>
    <t>Tr.CĐ Y tế Phú Thọ</t>
  </si>
  <si>
    <t>Tr.CĐ Kinh tế - Kỹ thuật Điện Biên</t>
  </si>
  <si>
    <t>Tr.CĐ Sư phạm Điện Biên</t>
  </si>
  <si>
    <t>Tr.CĐ Y tế Điện Biên</t>
  </si>
  <si>
    <t>23. Lai Châu</t>
  </si>
  <si>
    <t>Tr.CĐ Cộng đồng Lai Châu</t>
  </si>
  <si>
    <t>Tr.CĐ Sơn La</t>
  </si>
  <si>
    <t>Tr.CĐ Y tế Sơn La</t>
  </si>
  <si>
    <t>25. Hòa Bình</t>
  </si>
  <si>
    <t>Tr.CĐ Văn hóa nghệ thuật Tây Bắc</t>
  </si>
  <si>
    <t>Tr.CĐ Sư phạm Hòa Bình</t>
  </si>
  <si>
    <t>Bắc trung bộ và DH miền Trung</t>
  </si>
  <si>
    <t>26. Thanh Hóa</t>
  </si>
  <si>
    <t>Tr.CĐ Tài nguyên và Môi trường Miền Trung</t>
  </si>
  <si>
    <t xml:space="preserve">Tr.CĐ Thể dục thể thao Thanh Hóa </t>
  </si>
  <si>
    <t>Tr.ĐH Văn hóa thể thao và du lịch Thanh Hóa</t>
  </si>
  <si>
    <t>Tr.CĐ Y tế Thanh Hóa</t>
  </si>
  <si>
    <t>27. Nghệ An</t>
  </si>
  <si>
    <t>Tr.CĐ Giao thông vận tải miền Trung</t>
  </si>
  <si>
    <t>Tr.CĐ Sư phạm Nghệ An</t>
  </si>
  <si>
    <t>Tr.CĐ Văn hóa nghệ thuật Nghệ An</t>
  </si>
  <si>
    <t>28. Hà Tĩnh</t>
  </si>
  <si>
    <t>Tr.CĐ Y tế Hà Tĩnh</t>
  </si>
  <si>
    <t>29. Quảng Bình</t>
  </si>
  <si>
    <t>30. Quảng Trị</t>
  </si>
  <si>
    <t>Tr.CĐ Sư phạm Quảng Trị</t>
  </si>
  <si>
    <t>31. Thừa Thiên Huế</t>
  </si>
  <si>
    <t>Tr.CĐ Công nghiệp Huế</t>
  </si>
  <si>
    <t>Tr.CĐ Sư phạm Thừa Thiên Huế</t>
  </si>
  <si>
    <t>Tr.CĐ Y tế Huế</t>
  </si>
  <si>
    <t>32. Đà Nẵng</t>
  </si>
  <si>
    <t>Tr.CĐ Công nghệ</t>
  </si>
  <si>
    <t>Tr.CĐ Công nghệ thông tin</t>
  </si>
  <si>
    <t>Tr.CĐ Công nghệ thông tin hữu nghị Việt Hàn</t>
  </si>
  <si>
    <t>Tr.CĐ Giao thông vận tải II</t>
  </si>
  <si>
    <t>Tr.CĐ Lương thực - Thực phẩm</t>
  </si>
  <si>
    <t>Tr.CĐ Kinh tế- Kế hoạch Đà Nẵng</t>
  </si>
  <si>
    <t>Tr.CĐ Thương mại</t>
  </si>
  <si>
    <t>Tr.CĐ Công nghệ- kinh tế và thủy lợi miền Trung</t>
  </si>
  <si>
    <t>Tr.CĐ Điện lực miền Trung</t>
  </si>
  <si>
    <t>Tr.CĐ Kinh tế kỹ thuật Quảng Nam</t>
  </si>
  <si>
    <t>Tr.CĐ Y tế Quảng Nam</t>
  </si>
  <si>
    <t>34. Quảng Ngãi</t>
  </si>
  <si>
    <t>35. Bình Định</t>
  </si>
  <si>
    <t>Tr.CĐ Bình Định</t>
  </si>
  <si>
    <t>Tr.CĐ Y tế Bình Định</t>
  </si>
  <si>
    <t>36. Phú Yên</t>
  </si>
  <si>
    <t>Tr.CĐ Công nghiệp Tuy Hòa</t>
  </si>
  <si>
    <t>Tr.ĐH Xây dựng miền Trung</t>
  </si>
  <si>
    <t>37. Khánh Hòa</t>
  </si>
  <si>
    <t>Tr.CĐ Sư phạm Nha Trang</t>
  </si>
  <si>
    <t>Tr.CĐ Sư phạm TW - Nha Trang</t>
  </si>
  <si>
    <t>Tr.CĐ VHNT và Du lịch Nha Trang</t>
  </si>
  <si>
    <t>Tr.CĐ Y tế Khánh Hòa</t>
  </si>
  <si>
    <t>38. Ninh Thuận</t>
  </si>
  <si>
    <t>Tr.CĐ Sư phạm Ninh Thuận</t>
  </si>
  <si>
    <t>39. Bình Thuận</t>
  </si>
  <si>
    <t>Tr.CĐ Cộng đồng Bình Thuận</t>
  </si>
  <si>
    <t>Tr.CĐ Y tế Bình Thuận</t>
  </si>
  <si>
    <t>Tây Nguyên</t>
  </si>
  <si>
    <t>40. Kon Tum</t>
  </si>
  <si>
    <t>Tr.CĐ Kinh tế - Kỹ thuật Kon Tum</t>
  </si>
  <si>
    <t>Tr.CĐ Sư phạm Kon Tum</t>
  </si>
  <si>
    <t>41. Gia Lai</t>
  </si>
  <si>
    <t>Tr.CĐ Sư phạm Gia Lai</t>
  </si>
  <si>
    <t>42. Đắk Lắk</t>
  </si>
  <si>
    <t>Tr.CĐ Sư phạm Đăk Lăk</t>
  </si>
  <si>
    <t>Tr.CĐ Văn hóa nghệ thuật Đăk Lăk</t>
  </si>
  <si>
    <t>43. Đắk Nông</t>
  </si>
  <si>
    <t>44. Lâm Đồng</t>
  </si>
  <si>
    <t>Tr.CĐ Công nghệ và kinh tế Bảo Lộc</t>
  </si>
  <si>
    <t>Tr.CĐ Kinh tế - Kỹ thuật Lâm Đồng</t>
  </si>
  <si>
    <t>Tr.CĐ Sư phạm Đà Lạt</t>
  </si>
  <si>
    <t>Tr.CĐ Y tế Lâm Đồng</t>
  </si>
  <si>
    <t>45. Bình Phước</t>
  </si>
  <si>
    <t>Tr.CĐ Sư phạm Bình Phước</t>
  </si>
  <si>
    <t>Tr.CĐ Công nghiệp Cao Su</t>
  </si>
  <si>
    <t>46. Tây Ninh</t>
  </si>
  <si>
    <t>Tr.CĐ Sư phạm Tây Ninh</t>
  </si>
  <si>
    <t>47. Bình Dương</t>
  </si>
  <si>
    <t>Tr.CĐ Y tế Bình Dương</t>
  </si>
  <si>
    <t>48. Đồng Nai</t>
  </si>
  <si>
    <t>Tr.CĐ Công nghệ và quản trị SONADEZI</t>
  </si>
  <si>
    <t>Tr.CĐ Mỹ thuật trang trí Đồng Nai</t>
  </si>
  <si>
    <t>Tr.CĐ Y tế Đồng Nai</t>
  </si>
  <si>
    <t>49. Bà Rịa - Vũng Tàu</t>
  </si>
  <si>
    <t>Tr.CĐ Cộng đồng Bà Rịa - Vũng Tàu</t>
  </si>
  <si>
    <t>Tr.CĐ Sư phạm Bà Rịa - Vũng Tàu</t>
  </si>
  <si>
    <t>50. Thành phố Hồ Chí Minh</t>
  </si>
  <si>
    <t>Tr.CĐ Công nghệ Thủ Đức</t>
  </si>
  <si>
    <t>Tr.CĐ Công thương TP HCM</t>
  </si>
  <si>
    <t>Tr.CĐ Điện lực Tp Hồ Chí Minh</t>
  </si>
  <si>
    <t>Tr.CĐ Giao thông vận tải III</t>
  </si>
  <si>
    <t>Tr.CĐ Giao thông vận tải TP HCM</t>
  </si>
  <si>
    <t>Tr.CĐ Kinh tế đối ngoại</t>
  </si>
  <si>
    <t>Tr.CĐ Kinh tế - Kỹ Thuật Phú Lâm</t>
  </si>
  <si>
    <t>Tr.CĐ Kinh tế - Kỹ thuật Vinatex Tp HCM</t>
  </si>
  <si>
    <t>Tr.CĐ Kinh tế TP Hồ Chí Minh</t>
  </si>
  <si>
    <t>Tr.CĐ Kỹ thuật Cao Thắng</t>
  </si>
  <si>
    <t>Tr.CĐ Kỹ thuật Lý Tự Trọng TP HCM</t>
  </si>
  <si>
    <t>Tr.CĐ Phát thanh - Truyền hình II</t>
  </si>
  <si>
    <t>Tr.CĐ Sư phạm TW TP Hồ Chí Minh</t>
  </si>
  <si>
    <t>Tr.CĐ Tài chính - Hải quan</t>
  </si>
  <si>
    <t>Tr.CĐ Văn hóa nghệ thuật Tp HCM</t>
  </si>
  <si>
    <t>Tr.CĐ Xây dựng số II</t>
  </si>
  <si>
    <t>Đồng bằng sông Cửu Long</t>
  </si>
  <si>
    <t>51. Long An</t>
  </si>
  <si>
    <t>Tr.CĐ Sư phạm Long An</t>
  </si>
  <si>
    <t>52. Tiền Giang</t>
  </si>
  <si>
    <t>Tr.CĐ Y tế Tiền Giang</t>
  </si>
  <si>
    <t>53. Bến Tre</t>
  </si>
  <si>
    <t>Tr.CĐ Bến Tre</t>
  </si>
  <si>
    <t>54. Trà Vinh</t>
  </si>
  <si>
    <t>Tr.CĐ Y tế Trà Vinh</t>
  </si>
  <si>
    <t>55. Vĩnh Long</t>
  </si>
  <si>
    <t>Tr.CĐ Cộng đồng Vĩnh Long</t>
  </si>
  <si>
    <t>Tr.CĐ Kinh tế - Tài chính Vĩnh Long</t>
  </si>
  <si>
    <t>Tr.CĐ Sư phạm kỹ thuật Vĩnh Long</t>
  </si>
  <si>
    <t>Tr.CĐ Sư phạm Vĩnh Long</t>
  </si>
  <si>
    <t>Tr.ĐH Xây dựng miền Tây</t>
  </si>
  <si>
    <t>56. Đồng Tháp</t>
  </si>
  <si>
    <t>Tr.CĐ Y tế Đồng Tháp</t>
  </si>
  <si>
    <t>57. An Giang</t>
  </si>
  <si>
    <t>58. Kiên Giang</t>
  </si>
  <si>
    <t>Tr.CĐ Cộng đồng Kiên Giang</t>
  </si>
  <si>
    <t>Tr.CĐ Kinh tế - Kỹ thuật Kiên Giang</t>
  </si>
  <si>
    <t>Tr.CĐ Sư phạm Kiên Giang</t>
  </si>
  <si>
    <t>Tr.CĐ Y Tế Kiên Giang</t>
  </si>
  <si>
    <t>59. Cần Thơ</t>
  </si>
  <si>
    <t>Tr.CĐ Cần Thơ</t>
  </si>
  <si>
    <t>Tr.CĐ Cơ điện và nông nghiệp Nam Bộ</t>
  </si>
  <si>
    <t>Tr.CĐ Kinh tế - Kỹ thuật Cần Thơ</t>
  </si>
  <si>
    <t>Tr.CĐ Y tế Cần Thơ</t>
  </si>
  <si>
    <t>60. Hậu Giang</t>
  </si>
  <si>
    <t>Tr.CĐ Cộng đồng Hậu Giang</t>
  </si>
  <si>
    <t>61. Sóc Trăng</t>
  </si>
  <si>
    <t>Tr.CĐ Cộng đồng Sóc Trăng</t>
  </si>
  <si>
    <t>Tr.CĐ Sư phạm Sóc Trăng</t>
  </si>
  <si>
    <t>62. Bạc Liêu</t>
  </si>
  <si>
    <t>Tr.CĐ Y tế Bạc Liêu</t>
  </si>
  <si>
    <t>63. Cà Mau</t>
  </si>
  <si>
    <t>Tr.CĐ Cộng đồng Cà Mau</t>
  </si>
  <si>
    <t>Tr.CĐ Sư phạm Cà Mau</t>
  </si>
  <si>
    <t>Tr.CĐ Y tế Cà Mau</t>
  </si>
  <si>
    <r>
      <t>Đơn vị báo cáo:</t>
    </r>
    <r>
      <rPr>
        <sz val="11"/>
        <rFont val="Times New Roman"/>
        <family val="1"/>
      </rPr>
      <t xml:space="preserve">. </t>
    </r>
    <r>
      <rPr>
        <b/>
        <sz val="11"/>
        <rFont val="Times New Roman"/>
        <family val="1"/>
      </rPr>
      <t/>
    </r>
  </si>
  <si>
    <t>Cấu hình</t>
  </si>
  <si>
    <t>ma_truong</t>
  </si>
  <si>
    <t>CL</t>
  </si>
  <si>
    <t>CapHoc</t>
  </si>
  <si>
    <t>Biểu số: 03.3- CĐ</t>
  </si>
  <si>
    <t>Tổng số sinh viên chia theo</t>
  </si>
  <si>
    <t>năm đào tạo</t>
  </si>
  <si>
    <t>thứ 5</t>
  </si>
  <si>
    <t>thứ 6</t>
  </si>
  <si>
    <t>I - Sinh viên nước (2)</t>
  </si>
  <si>
    <t>(1) Ghi theo tên tuyển sinh và mã  số</t>
  </si>
  <si>
    <t>Phân theo ngành đào tạo:</t>
  </si>
  <si>
    <t>(2) Ghi rõ tên nước có sinh viên người</t>
  </si>
  <si>
    <t>nước ngoài đang học</t>
  </si>
  <si>
    <t>II - Sinh viên nước (2)</t>
  </si>
  <si>
    <t>Số</t>
  </si>
  <si>
    <t>Sinh viên tốt nghiệp</t>
  </si>
  <si>
    <t>Phân loại tốt nghiệp</t>
  </si>
  <si>
    <t>dự thi</t>
  </si>
  <si>
    <t>Tổng</t>
  </si>
  <si>
    <t>Loại</t>
  </si>
  <si>
    <t>số</t>
  </si>
  <si>
    <t xml:space="preserve">xuất </t>
  </si>
  <si>
    <t>giỏi</t>
  </si>
  <si>
    <t>khá</t>
  </si>
  <si>
    <t>trung bình</t>
  </si>
  <si>
    <t>sắc</t>
  </si>
  <si>
    <t>bình</t>
  </si>
  <si>
    <t>I-Tốt nghiệp năm báo cáo: T.Số</t>
  </si>
  <si>
    <t>3. Đào tạo liên thông</t>
  </si>
  <si>
    <t>Hình thức chinh quy</t>
  </si>
  <si>
    <t>Hình thức vừa làm vừa học</t>
  </si>
  <si>
    <t>II- SV năm trước về thi lại: T.Số</t>
  </si>
  <si>
    <t xml:space="preserve">            Ngày …. tháng …..năm ….</t>
  </si>
  <si>
    <t xml:space="preserve">                         Hiệu trưởng</t>
  </si>
  <si>
    <t xml:space="preserve">                Ký tên và đóng dấu</t>
  </si>
  <si>
    <t>Biểu số: 04.2.1-CĐ</t>
  </si>
  <si>
    <t>Ngày nhận báo cáo: 31/12</t>
  </si>
  <si>
    <t>B. Sinh viên tốt nghiệp Hệ chính quy chia theo ngành đào tạo</t>
  </si>
  <si>
    <t>Sinh viên tốt nghiệp hệ chính quy</t>
  </si>
  <si>
    <t>Biểu số: 04.3-TCCN, DN</t>
  </si>
  <si>
    <t>Học sinh tốt nghiệp hệ chính quy</t>
  </si>
  <si>
    <t>Dân tộc</t>
  </si>
  <si>
    <t>I-Trung cấp chuyên nghiệp</t>
  </si>
  <si>
    <t>2. Hệ vừa làm vừa học</t>
  </si>
  <si>
    <t>II- Dạy nghề</t>
  </si>
  <si>
    <t>III- Dạy nghề ngắn hạn (dưới 12 tháng)</t>
  </si>
  <si>
    <t>(cấp chứng chỉ)</t>
  </si>
  <si>
    <t>Dân tộc it người</t>
  </si>
  <si>
    <t>Biểu số: 05.1A- ĐHCĐ</t>
  </si>
  <si>
    <t>Tổng số: (I+II)</t>
  </si>
  <si>
    <t>I- Cán bộ, nhân viên:</t>
  </si>
  <si>
    <t>1- Cán bộ quản lý</t>
  </si>
  <si>
    <t>Trong đó: Kiêm nhiệm giảng dạy</t>
  </si>
  <si>
    <t>2- Cán bộ hành chính, nghiệp vụ, phục vụ (không bao gồm giảng viên )</t>
  </si>
  <si>
    <t>3- Nhân viên phục vụ</t>
  </si>
  <si>
    <t>II- Giảng viên</t>
  </si>
  <si>
    <t>1. Cơ hữu</t>
  </si>
  <si>
    <t>2. Hợp đồng có thời hạn</t>
  </si>
  <si>
    <t>3. Thử vịệc</t>
  </si>
  <si>
    <t>Giảng viên chia theo độ tuổi:</t>
  </si>
  <si>
    <t>Dưới 30 tuổi</t>
  </si>
  <si>
    <t>Từ 31 đến 35</t>
  </si>
  <si>
    <t>Từ 36 đến 40</t>
  </si>
  <si>
    <t>Từ 41 đến 45</t>
  </si>
  <si>
    <t>Từ 46 đến 50</t>
  </si>
  <si>
    <t>Từ 51 đến 55</t>
  </si>
  <si>
    <t>Từ 56 đến 60</t>
  </si>
  <si>
    <t>Trên 60 tuổi</t>
  </si>
  <si>
    <t>III-Giảng viên thỉnh giảng</t>
  </si>
  <si>
    <t>Biểu số: 06- ĐHCĐ</t>
  </si>
  <si>
    <t>Cơ sở vật chất</t>
  </si>
  <si>
    <t>Đơn vị</t>
  </si>
  <si>
    <t>Trong đó:</t>
  </si>
  <si>
    <t>Tổng số chia ra</t>
  </si>
  <si>
    <t>tính</t>
  </si>
  <si>
    <t>làm mới</t>
  </si>
  <si>
    <t>Kiên</t>
  </si>
  <si>
    <t>Bán kiên cố</t>
  </si>
  <si>
    <t>Nhà</t>
  </si>
  <si>
    <t>trong năm</t>
  </si>
  <si>
    <t>cố</t>
  </si>
  <si>
    <t>(cấp 4)</t>
  </si>
  <si>
    <t>tạm</t>
  </si>
  <si>
    <t>I - Đất đai nhà trường quản lý sử dụng</t>
  </si>
  <si>
    <t>Diện tích đất đai (Tổng số)</t>
  </si>
  <si>
    <t>II- Diện tích sàn xây dựng (Tổng số)</t>
  </si>
  <si>
    <t>1- Hội trường/giảng đường/phòng học: Diện tích</t>
  </si>
  <si>
    <t>Số phòng học</t>
  </si>
  <si>
    <t>phòng</t>
  </si>
  <si>
    <t xml:space="preserve">Trong đó: </t>
  </si>
  <si>
    <t xml:space="preserve">                1.1 - Phòng máy tính</t>
  </si>
  <si>
    <t xml:space="preserve">                         Số phòng</t>
  </si>
  <si>
    <t xml:space="preserve">               1.2 - Phòng học ngoại ngữ</t>
  </si>
  <si>
    <t xml:space="preserve">                        Số phòng</t>
  </si>
  <si>
    <t xml:space="preserve">              1.3 - Phòng nhạc, hoạ</t>
  </si>
  <si>
    <t xml:space="preserve">                       Số phòng</t>
  </si>
  <si>
    <t>2. Thư viện/Trung tâm học liệu:  Diện tích</t>
  </si>
  <si>
    <t>Số phòng</t>
  </si>
  <si>
    <t>3-Phòng thí nghiệm: Diện tích</t>
  </si>
  <si>
    <t>4- Xưởng thực tập, thực hành: Diện tích</t>
  </si>
  <si>
    <t>5- Nhà tập đa năng: Diện tích</t>
  </si>
  <si>
    <t>6- Nhà ở học sinh (ký túc xá): Diện tích</t>
  </si>
  <si>
    <t>7-Diện tích khác</t>
  </si>
  <si>
    <t xml:space="preserve"> - Bể bơi : Diện tích</t>
  </si>
  <si>
    <t xml:space="preserve"> -Sân vận động: Diện tích</t>
  </si>
  <si>
    <t>Ghi chú: Không ghi vào ô đánh dấu x</t>
  </si>
  <si>
    <t>Đồng bằng Sông Hồng</t>
  </si>
  <si>
    <t>Đại học Quốc gia Hà Nội</t>
  </si>
  <si>
    <t>Tr.ĐH Công nghệ</t>
  </si>
  <si>
    <t>Tr.ĐH Khoa học tự nhiên</t>
  </si>
  <si>
    <t>Tr.ĐH Khoa học XH &amp; Nhân văn</t>
  </si>
  <si>
    <t>Tr.ĐH Ngoại ngữ</t>
  </si>
  <si>
    <t>Tr.ĐH Kinh tế</t>
  </si>
  <si>
    <t>Tr.ĐH Giáo dục</t>
  </si>
  <si>
    <t>Khoa Luật</t>
  </si>
  <si>
    <t>Khoa Quốc tế</t>
  </si>
  <si>
    <t>Tr.ĐH Khoa học và công nghệ Hà Nội</t>
  </si>
  <si>
    <t>Tr.ĐH Bách khoa Hà Nội</t>
  </si>
  <si>
    <t>Tr.ĐH Công đoàn</t>
  </si>
  <si>
    <t>Tr.ĐH Công nghiệp Hà Nội</t>
  </si>
  <si>
    <t>Tr.ĐH Dược Hà Nội</t>
  </si>
  <si>
    <t>Tr.ĐH Điện lực</t>
  </si>
  <si>
    <t>Tr.ĐH Giao thông vận tải</t>
  </si>
  <si>
    <t>Tr.ĐH Hà Nội</t>
  </si>
  <si>
    <t>Tr.ĐH Kinh tế quốc dân</t>
  </si>
  <si>
    <t>Tr.ĐH Kiến trúc Hà Nội</t>
  </si>
  <si>
    <t>Tr.ĐH Lao động - Xã hội</t>
  </si>
  <si>
    <t>Tr.ĐH Luật Hà Nội</t>
  </si>
  <si>
    <t>Tr.ĐH Mỏ  - địa chất</t>
  </si>
  <si>
    <t xml:space="preserve">Tr.ĐH Mỹ thuật công nghiệp </t>
  </si>
  <si>
    <t>Tr.ĐH Mỹ thuật Việt Nam</t>
  </si>
  <si>
    <t>Tr.ĐH Ngoại thương</t>
  </si>
  <si>
    <t>Tr. ĐH Nông nghiệp Hà Nội</t>
  </si>
  <si>
    <t>Tr.ĐH Sân khấu &amp; Điện ảnh Hà Nội</t>
  </si>
  <si>
    <t>Tr.ĐH Sư phạm Hà Nội</t>
  </si>
  <si>
    <t>Tr.ĐH Sư phạm nghệ thuật TW</t>
  </si>
  <si>
    <t>Tr.ĐH Thủy Lợi</t>
  </si>
  <si>
    <t>Tr.ĐH Thương mại</t>
  </si>
  <si>
    <t>Tr.ĐH Văn hóa Hà Nội</t>
  </si>
  <si>
    <t>Tr.ĐH Xây dựng</t>
  </si>
  <si>
    <t>Tr.ĐH Y Hà Nội</t>
  </si>
  <si>
    <t>Tr.ĐH Y tế Công Cộng</t>
  </si>
  <si>
    <t>Học viện Âm nhạc Quốc gia Việt Nam</t>
  </si>
  <si>
    <t>Học viện Báo chí và tuyên truyền</t>
  </si>
  <si>
    <t>Học viện Công nghệ b/chính v/thông</t>
  </si>
  <si>
    <t>Học viện Hành chính Quốc gia</t>
  </si>
  <si>
    <t>Học viện Kỹ thuật mật mã</t>
  </si>
  <si>
    <t>Học viện Ngân hàng</t>
  </si>
  <si>
    <t>Học viện Ngoại giao</t>
  </si>
  <si>
    <t>Học viện Quản lý giáo dục</t>
  </si>
  <si>
    <t>Học viện Tài chính</t>
  </si>
  <si>
    <t>Học viện Y dược học cổ truyền VN</t>
  </si>
  <si>
    <t>Học viện Thanh thiếu niên Việt Nam</t>
  </si>
  <si>
    <t>Học viện Khoa học Xã hội</t>
  </si>
  <si>
    <t>Học viện Phụ nữ Việt Nam</t>
  </si>
  <si>
    <t xml:space="preserve">Viện đại học Mở Hà Nội </t>
  </si>
  <si>
    <t>Tr.ĐH Công nghiệp Việt - Hung</t>
  </si>
  <si>
    <t>Tr.ĐH Lâm nghiệp</t>
  </si>
  <si>
    <t>Tr.ĐH Sư phạm thể dục thể thao Hà Nội</t>
  </si>
  <si>
    <t>Tr.ĐH Tài nguyên và môi trường HN</t>
  </si>
  <si>
    <t>Tr.ĐH Tài chính ngân hàng Hà Nội</t>
  </si>
  <si>
    <t>Tr.ĐH Dân lập Đông Đô (NCL)</t>
  </si>
  <si>
    <t>Tr.ĐH Dân lập Phương Đông (NCL)</t>
  </si>
  <si>
    <t>Tr.ĐH FPT (NCL)</t>
  </si>
  <si>
    <t>Tr.ĐH Kinh doanh và công nghệ HN (NCL)</t>
  </si>
  <si>
    <t>Tr.ĐH Nguyễn Trãi (NCL)</t>
  </si>
  <si>
    <t>Tr.ĐH Thành Đô (NCL)</t>
  </si>
  <si>
    <t>Tr.ĐH Thăng Long (NCL)</t>
  </si>
  <si>
    <t>Tr.ĐH Tư thục công nghệ và quả lý Hữu Nghị (NCL)</t>
  </si>
  <si>
    <t>Tr.ĐH Đại Nam (NCL)</t>
  </si>
  <si>
    <t>Tr.ĐH Thành Tây (NCL)</t>
  </si>
  <si>
    <t>Tr.CĐ Điện tử điện lạnh Hà Nội</t>
  </si>
  <si>
    <t>Tr.CĐ Bách nghệ Tây Hà (NCL)</t>
  </si>
  <si>
    <t>Tr.CĐ Công nghệ Hà Nội (NCL)</t>
  </si>
  <si>
    <t>Tr.CĐ Kinh tế - Kỹ thuật Hà Nội (NCL)</t>
  </si>
  <si>
    <t>Tr.CĐ Kỹ thuật công nghệ Bách Khoa (NCL)</t>
  </si>
  <si>
    <t>Tr.ĐH Dầu khí Việt Nam</t>
  </si>
  <si>
    <t>Tr.ĐH Sư phạm Hà Nội II</t>
  </si>
  <si>
    <t>Tr.ĐH Trưng Vương (NCL)</t>
  </si>
  <si>
    <t>Học viện Chính sách và Phát triển</t>
  </si>
  <si>
    <t>Tr.ĐH Thể dục thể thao Bắc Ninh</t>
  </si>
  <si>
    <t>Tr.ĐH Công nghệ Đông Á (NCL)</t>
  </si>
  <si>
    <t>Tr.ĐH Quốc tế Bắc Hà (NCL)</t>
  </si>
  <si>
    <t>Tr.ĐH Kinh Bắc (NCL)</t>
  </si>
  <si>
    <t>Tr.CĐ Công nghệ Bắc Hà (NCL)</t>
  </si>
  <si>
    <t>Tr.CĐ Đại Việt (NCL)</t>
  </si>
  <si>
    <t>Tr.CĐ Ngoại ngữ công nghệ Việt Nhật (NCL)</t>
  </si>
  <si>
    <t>Tr.ĐH Công nghiệp Quảng Ninh</t>
  </si>
  <si>
    <t>Tr.ĐH Kỹ thuật y tế Hải Dương</t>
  </si>
  <si>
    <t>Tr.ĐH Sao Đỏ</t>
  </si>
  <si>
    <t>Tr.ĐH Hải Dương</t>
  </si>
  <si>
    <t>Tr.ĐH Thành Đông (NCL)</t>
  </si>
  <si>
    <t>Tr.CĐ Du lịch và Thương mại</t>
  </si>
  <si>
    <t>Tr.ĐH Hàng Hải</t>
  </si>
  <si>
    <t>Tr.ĐH Hải Phòng</t>
  </si>
  <si>
    <t>Tr.ĐH Y Hải Phòng</t>
  </si>
  <si>
    <t>Tr.ĐH Dân lập Hải Phòng (NCL)</t>
  </si>
  <si>
    <t>Tr.ĐH Sư phạm kỹ thuật Hưng Yên</t>
  </si>
  <si>
    <t>Tr. ĐH Tài chính - Quản trị kinh doanh</t>
  </si>
  <si>
    <t>Tr.ĐH Chu Văn An (NCL)</t>
  </si>
  <si>
    <t>Tr.CĐ ASEAN (NCL)</t>
  </si>
  <si>
    <t>Tr.CĐ Bách khoa Hưng Yên (NCL)</t>
  </si>
  <si>
    <t>Tr.ĐH Y Thái Bình</t>
  </si>
  <si>
    <t>Tr.ĐH Hà Hoa Tiên (NCL)</t>
  </si>
  <si>
    <t xml:space="preserve">Tr.ĐH Điều dưỡng Nam Định </t>
  </si>
  <si>
    <t>Tr.ĐH Kinh tế - Kỹ thuật công nghiệp</t>
  </si>
  <si>
    <t>Tr.ĐH Sư phạm kỹ thuật Nam Định</t>
  </si>
  <si>
    <t>Tr.ĐH Lương Thế Vinh (NCL)</t>
  </si>
  <si>
    <t>Tr.ĐH Hoa Lư</t>
  </si>
  <si>
    <t>Tr.CĐ Cộng đồng Lào Cai</t>
  </si>
  <si>
    <t>Tr.CĐ Y tế Yên Bái</t>
  </si>
  <si>
    <t>Tr.ĐH Kinh tế quản trị kinh doanh Thái Nguyên</t>
  </si>
  <si>
    <t>Tr.ĐH Kỹ thuật công nghiệp</t>
  </si>
  <si>
    <t>Tr.ĐH Nông Lâm</t>
  </si>
  <si>
    <t>Tr.ĐH Sư phạm</t>
  </si>
  <si>
    <t>Tr.ĐH Y Dược</t>
  </si>
  <si>
    <t>Tr.ĐH Khoa học</t>
  </si>
  <si>
    <t>Tr.ĐH Công nghệ thông tin và truyền thông</t>
  </si>
  <si>
    <t>Khoa Ngoại ngữ</t>
  </si>
  <si>
    <t>Tr.ĐH Việt Bắc</t>
  </si>
  <si>
    <t>Tr.ĐH Nông lâm Bắc Giang</t>
  </si>
  <si>
    <t>Tr.ĐH Công nghiệp Việt Trì</t>
  </si>
  <si>
    <t>Tr.ĐH Hùng Vương</t>
  </si>
  <si>
    <t xml:space="preserve">22. Điện Biên </t>
  </si>
  <si>
    <t xml:space="preserve">24. Sơn La </t>
  </si>
  <si>
    <t>Tr.ĐH Tây Bắc</t>
  </si>
  <si>
    <t>Tr.ĐH Hòa Bình (NCL)</t>
  </si>
  <si>
    <t>Tr.ĐH Hồng Đức</t>
  </si>
  <si>
    <t>Tr.ĐH Vinh</t>
  </si>
  <si>
    <t>Tr.ĐH Sư phạm kỹ thuật Vinh</t>
  </si>
  <si>
    <t>Tr.ĐH Y khoa Vinh</t>
  </si>
  <si>
    <t>Tr.ĐH Công nghệ Vạn Xuân (NCL)</t>
  </si>
  <si>
    <t>Tr.CĐ Hoan Châu (NCL)</t>
  </si>
  <si>
    <t>Tr.ĐH Hà Tĩnh</t>
  </si>
  <si>
    <t>Tr.CĐ Văn hoá, Thể thao và Du lịch Nguyễn Du</t>
  </si>
  <si>
    <t>Tr.ĐH Quảng Bình</t>
  </si>
  <si>
    <t>Đại học Huế</t>
  </si>
  <si>
    <t xml:space="preserve">Tr.ĐH Nghệ thuật </t>
  </si>
  <si>
    <t>Tr. ĐH Ngoại ngữ</t>
  </si>
  <si>
    <t>Tr.ĐH Nông lâm</t>
  </si>
  <si>
    <t>Tr. ĐH Sư phạm</t>
  </si>
  <si>
    <t>Tr. ĐH Y Dược</t>
  </si>
  <si>
    <t>Khoa Du lịch</t>
  </si>
  <si>
    <t>Khoa Giáo dục thể chất</t>
  </si>
  <si>
    <t>Phân hiệu tại Quảng Trị</t>
  </si>
  <si>
    <t>Học viện Âm nhạc Huế</t>
  </si>
  <si>
    <t>Tr.ĐH Dân lập Phú Xuân (NCL)</t>
  </si>
  <si>
    <t>Đại học Đà Nẵng</t>
  </si>
  <si>
    <t>Tr.ĐH Bách Khoa</t>
  </si>
  <si>
    <t>Khoa Y dược</t>
  </si>
  <si>
    <t>Phân hiệu Kon Tum</t>
  </si>
  <si>
    <t>Tr.ĐH Thể dục thể thao Đà Nẵng</t>
  </si>
  <si>
    <t>Tr.ĐH Kỹ thuật Y dược Đà Nẵng</t>
  </si>
  <si>
    <t>Tr.ĐH Duy Tân (NCL)</t>
  </si>
  <si>
    <t>Tr.ĐH Đông Á (NCL)</t>
  </si>
  <si>
    <t>Tr.ĐH Kiến trúc Đà Nẵng (NCL)</t>
  </si>
  <si>
    <t>Tr.CĐ Bách khoa Đà Nẵng (NCL)</t>
  </si>
  <si>
    <t>Tr.CĐ Công nghệ và kinh doanh Việt Tiến (NCL)</t>
  </si>
  <si>
    <t>Tr.CĐ Kinh tế - kỹ thuật Đông Du Đà Nẵng (NCL)</t>
  </si>
  <si>
    <t>Tr.CĐ tư thục Đức Trí - Đà Nẵng (NCL)</t>
  </si>
  <si>
    <t>Tr.CĐ Lạc Việt (NCL)</t>
  </si>
  <si>
    <t>Tr.CĐ Phương Đông Đà Nẵng (NCL)</t>
  </si>
  <si>
    <t>33. Quảng Nam</t>
  </si>
  <si>
    <t>Tr.ĐH Quảng Nam</t>
  </si>
  <si>
    <t>Tr.ĐH Phan Chu Trinh (NCL)</t>
  </si>
  <si>
    <t>Tr.CĐ Công kỹ nghệ Đông Á (NCL)</t>
  </si>
  <si>
    <t>Tr.CĐ Phương Đông Quảng Nam (NCL)</t>
  </si>
  <si>
    <t>Tr.ĐH Phạm Văn Đồng</t>
  </si>
  <si>
    <t>Tr.ĐH Tài chính kế toán</t>
  </si>
  <si>
    <t>Tr.CĐ Y tế Đặng Thùy Trâm</t>
  </si>
  <si>
    <t>Tr.CĐ Kỹ thuật công nghiệp Quảng Ngãi (NCL)</t>
  </si>
  <si>
    <t>Tr.ĐH Quy Nhơn</t>
  </si>
  <si>
    <t>Tr.ĐH Quang Trung (NCL)</t>
  </si>
  <si>
    <t>Tr.ĐH Phú Yên</t>
  </si>
  <si>
    <t>Tr.ĐH Nha Trang</t>
  </si>
  <si>
    <t>Tr.ĐH Thái Bình Dương (NCL)</t>
  </si>
  <si>
    <t>Tr.ĐH Phan Thiết (NCL)</t>
  </si>
  <si>
    <t>Tr.ĐH Tây Nguyên</t>
  </si>
  <si>
    <t>Tr.ĐH Đà Lạt</t>
  </si>
  <si>
    <t>Tr.ĐH Yersin Đà Lạt (NCL)</t>
  </si>
  <si>
    <t>Đông nam bộ</t>
  </si>
  <si>
    <t>Tr.ĐH Thủ Dầu Một</t>
  </si>
  <si>
    <t>Tr.ĐH Bình Dương (NCL)</t>
  </si>
  <si>
    <t>Tr.ĐH Kinh tế - Kỹ thuật Bình Dương(NCL)</t>
  </si>
  <si>
    <t>Tr.ĐH Quốc tế miền Đông (NCL)</t>
  </si>
  <si>
    <t>Tr.ĐH Đồng Nai</t>
  </si>
  <si>
    <t>Tr.ĐH Lạc Hồng (NCL)</t>
  </si>
  <si>
    <t>Tr.ĐH Công nghệ Đồng Nai (NCL)</t>
  </si>
  <si>
    <t>Tr.ĐH Bà Rịa - Vũng Tàu (NCL)</t>
  </si>
  <si>
    <t>Đại học quốc gia TP Hồ Chí Minh</t>
  </si>
  <si>
    <t>Tr. ĐH Công nghệ thông tin</t>
  </si>
  <si>
    <t>Tr. ĐH Kinh tế- Luật</t>
  </si>
  <si>
    <t>Tr.ĐH Khoa học XH và Nhân văn</t>
  </si>
  <si>
    <t>Tr. ĐH Quốc tế</t>
  </si>
  <si>
    <t>Khoa Y</t>
  </si>
  <si>
    <t>Tr.ĐH Công nghiệp TP HCM</t>
  </si>
  <si>
    <t>Tr. ĐH Công nghiệp thực phẩm TP HCM</t>
  </si>
  <si>
    <t>Tr.ĐH Giao thông vận tải TP HCM</t>
  </si>
  <si>
    <t>Tr.ĐH Kinh tế TP HCM</t>
  </si>
  <si>
    <t>Tr.ĐH Kiến trúc TP HCM</t>
  </si>
  <si>
    <t>Tr.ĐH Mở  TP HCM</t>
  </si>
  <si>
    <t>Tr.ĐH Mỹ thuật TP HCM</t>
  </si>
  <si>
    <t>Tr.ĐH Ngân hàng TP HCM</t>
  </si>
  <si>
    <t>Tr.ĐH Nông lâm TP HCM</t>
  </si>
  <si>
    <t>Tr.ĐH Luật TP HCM</t>
  </si>
  <si>
    <t>Tr. ĐH Sân khấu điện ảnh TP HCM</t>
  </si>
  <si>
    <t>Tr.ĐH Sư phạm TP HCM</t>
  </si>
  <si>
    <t>Tr.ĐH Sư phạm kỹ thuật TP HCM</t>
  </si>
  <si>
    <t>Tr.ĐH Thể dục thể thao TP HCM</t>
  </si>
  <si>
    <t>Tr. ĐH Sài Gòn</t>
  </si>
  <si>
    <t>Tr.ĐH Tài chính  - Marketing</t>
  </si>
  <si>
    <t>Tr.ĐH Tôn Đức Thắng</t>
  </si>
  <si>
    <t>Tr.ĐH Sư phạm TDTT TP HCM</t>
  </si>
  <si>
    <t>Tr.ĐH Văn hóa TP HCM</t>
  </si>
  <si>
    <t>Tr.ĐH Y khoa Phạm Ngọc Thạch</t>
  </si>
  <si>
    <t>Tr.ĐH Y dược TP HCM</t>
  </si>
  <si>
    <t>Học viện Hàng không Việt Nam</t>
  </si>
  <si>
    <t>Nhạc viện TP HCM</t>
  </si>
  <si>
    <t>Tr.ĐH Tài nguyên và môi trường TP HCM</t>
  </si>
  <si>
    <t>Tr.ĐH Việt Đức</t>
  </si>
  <si>
    <t>Tr.ĐH Nguyễn Tất Thành  (NCL)</t>
  </si>
  <si>
    <t>Tr.ĐH Công nghệ Sài Gòn (NCL)</t>
  </si>
  <si>
    <t>Tr.ĐH Công nghệ thông tin Gia Định (NCL)</t>
  </si>
  <si>
    <t>Tr.ĐH Dân lập Văn Lang (NCL)</t>
  </si>
  <si>
    <t>Tr.ĐH Hoa Sen (NCL)</t>
  </si>
  <si>
    <t>Tr.ĐH Hùng Vương TP HCM (NCL)</t>
  </si>
  <si>
    <t>Tr.ĐH Kinh tế - Tài chính TP HCM (NCL)</t>
  </si>
  <si>
    <t>Tr.ĐH Kỹ thuật công nghệ TP HCM (NCL)</t>
  </si>
  <si>
    <t>Tr.ĐH Ngoại ngữ - tin học TP HCM (NCL)</t>
  </si>
  <si>
    <t>Tr.ĐH Quốc tế Hồng Bàng (NCL)</t>
  </si>
  <si>
    <t>Tr.ĐH Quốc tế Sài Gòn (NCL)</t>
  </si>
  <si>
    <t>Tr.ĐH Văn Hiến TP HCM (NCL)</t>
  </si>
  <si>
    <t>Tr.CĐ Bách Việt (NCL)</t>
  </si>
  <si>
    <t>Tr.CĐ Bán công công nghệ và QTDN (NCL)</t>
  </si>
  <si>
    <t>Tr.CĐ Công nghệ thông tin Tp HCM (NCL)</t>
  </si>
  <si>
    <t>Tr.CĐ Kinh tế - Công nghệ Tp HCM (NCL)</t>
  </si>
  <si>
    <t>Tr.CĐ Kỹ thuật công nghệ Vạn Xuân (NCL)</t>
  </si>
  <si>
    <t>Tr.CĐ Kinh tế - Kỹ thuật Miền Nam (NCL)</t>
  </si>
  <si>
    <t>Tr.CĐ Kinh tế - Kỹ thuật Sài Gòn (NCL)</t>
  </si>
  <si>
    <t>Tr.CĐ Văn hóa nghệ thuật và du lịch Sài Gòn (NCL)</t>
  </si>
  <si>
    <t>Tr.CĐ Viễn Đông (NCL)</t>
  </si>
  <si>
    <t>Tr.ĐH Kinh tế công nghiệp Long An (NCL)</t>
  </si>
  <si>
    <t>Tr.ĐH Tân Tạo (NCL)</t>
  </si>
  <si>
    <t>Tr.ĐH Tiền Giang</t>
  </si>
  <si>
    <t>Tr.CĐ Nông nghiệp Nam bộ</t>
  </si>
  <si>
    <t>Tr.ĐH Trà Vinh</t>
  </si>
  <si>
    <t>Tr.ĐH Cửu Long (NCL)</t>
  </si>
  <si>
    <t>Tr.ĐH Đồng Tháp</t>
  </si>
  <si>
    <t>Tr.CĐ Cộng đồng Đồng Tháp</t>
  </si>
  <si>
    <t>Tr.ĐH An Giang</t>
  </si>
  <si>
    <t>Tr.ĐH Cần Thơ</t>
  </si>
  <si>
    <t>Tr.ĐH Kỹ thuật công nghệ Cần Thơ</t>
  </si>
  <si>
    <t>Tr.ĐH Y Dược Cần Thơ</t>
  </si>
  <si>
    <t>Tr.ĐH Tây Đô (NCL)</t>
  </si>
  <si>
    <t>Tr.ĐH Nam Cần Thơ (NCL)</t>
  </si>
  <si>
    <t>Tr.ĐH Võ Trường Toản (NCL)</t>
  </si>
  <si>
    <t>Tr.ĐH Bạc Liêu</t>
  </si>
  <si>
    <t>DHNI01</t>
  </si>
  <si>
    <t>DHNI02</t>
  </si>
  <si>
    <t>DHNI03</t>
  </si>
  <si>
    <t>DHNI04</t>
  </si>
  <si>
    <t>DHNI05</t>
  </si>
  <si>
    <t>DHNI06</t>
  </si>
  <si>
    <t>DHNI07</t>
  </si>
  <si>
    <t>DHNI08</t>
  </si>
  <si>
    <t>DHNI09</t>
  </si>
  <si>
    <t>DHNI10</t>
  </si>
  <si>
    <t>DHNI11</t>
  </si>
  <si>
    <t>DHNI12</t>
  </si>
  <si>
    <t>DHNI13</t>
  </si>
  <si>
    <t>DHNI14</t>
  </si>
  <si>
    <t>DHNI15</t>
  </si>
  <si>
    <t>DHNI16</t>
  </si>
  <si>
    <t>DHNI17</t>
  </si>
  <si>
    <t>DHNI18</t>
  </si>
  <si>
    <t>DHNI19</t>
  </si>
  <si>
    <t>DHNI20</t>
  </si>
  <si>
    <t>DHNI21</t>
  </si>
  <si>
    <t>DHNI22</t>
  </si>
  <si>
    <t>DHNI23</t>
  </si>
  <si>
    <t>DHNI24</t>
  </si>
  <si>
    <t>DHNI25</t>
  </si>
  <si>
    <t>DHNI26</t>
  </si>
  <si>
    <t>DHNI27</t>
  </si>
  <si>
    <t>DHNI28</t>
  </si>
  <si>
    <t>DHNI29</t>
  </si>
  <si>
    <t>DHNI30</t>
  </si>
  <si>
    <t>DHNI31</t>
  </si>
  <si>
    <t>DHNI32</t>
  </si>
  <si>
    <t>DHNI33</t>
  </si>
  <si>
    <t>DHNI34</t>
  </si>
  <si>
    <t>DHNI35</t>
  </si>
  <si>
    <t>DHNI36</t>
  </si>
  <si>
    <t>DHNI37</t>
  </si>
  <si>
    <t>DHNI38</t>
  </si>
  <si>
    <t>DHNI39</t>
  </si>
  <si>
    <t>DHNI40</t>
  </si>
  <si>
    <t>DHNI41</t>
  </si>
  <si>
    <t>DHNI42</t>
  </si>
  <si>
    <t>DHNI43</t>
  </si>
  <si>
    <t>DHNI44</t>
  </si>
  <si>
    <t>DHNI45</t>
  </si>
  <si>
    <t>DHNI46</t>
  </si>
  <si>
    <t>DHNI47</t>
  </si>
  <si>
    <t>DHNI48</t>
  </si>
  <si>
    <t>DHNI49</t>
  </si>
  <si>
    <t>DHNI50</t>
  </si>
  <si>
    <t>DHNI51</t>
  </si>
  <si>
    <t>DHNI52</t>
  </si>
  <si>
    <t>DHNI53</t>
  </si>
  <si>
    <t>DHNI54</t>
  </si>
  <si>
    <t>DHNI55</t>
  </si>
  <si>
    <t>DHNI56</t>
  </si>
  <si>
    <t>DHNI57</t>
  </si>
  <si>
    <t>DHNI58</t>
  </si>
  <si>
    <t>DHNI59</t>
  </si>
  <si>
    <t>DHNI60</t>
  </si>
  <si>
    <t>DHNI61</t>
  </si>
  <si>
    <t>DHNI62</t>
  </si>
  <si>
    <t>DHNI63</t>
  </si>
  <si>
    <t>DHNI64</t>
  </si>
  <si>
    <t>DHNI65</t>
  </si>
  <si>
    <t>DHNI66</t>
  </si>
  <si>
    <t>CHNI01</t>
  </si>
  <si>
    <t>CHNI02</t>
  </si>
  <si>
    <t>CHNI03</t>
  </si>
  <si>
    <t>CHNI04</t>
  </si>
  <si>
    <t>CHNI05</t>
  </si>
  <si>
    <t>CHNI06</t>
  </si>
  <si>
    <t>CHNI07</t>
  </si>
  <si>
    <t>CHNI08</t>
  </si>
  <si>
    <t>CHNI09</t>
  </si>
  <si>
    <t>CHNI10</t>
  </si>
  <si>
    <t>CHNI11</t>
  </si>
  <si>
    <t>CHNI12</t>
  </si>
  <si>
    <t>CHNI13</t>
  </si>
  <si>
    <t>CHNI14</t>
  </si>
  <si>
    <t>CHNI15</t>
  </si>
  <si>
    <t>CHNI16</t>
  </si>
  <si>
    <t>CHNI17</t>
  </si>
  <si>
    <t>CHNI18</t>
  </si>
  <si>
    <t>CHNI19</t>
  </si>
  <si>
    <t>CHNI20</t>
  </si>
  <si>
    <t>CHNI21</t>
  </si>
  <si>
    <t>CHNI22</t>
  </si>
  <si>
    <t>CHNI23</t>
  </si>
  <si>
    <t>CHNI24</t>
  </si>
  <si>
    <t>CHNI25</t>
  </si>
  <si>
    <t>CHNI26</t>
  </si>
  <si>
    <t>DVPC01</t>
  </si>
  <si>
    <t>DVPC02</t>
  </si>
  <si>
    <t>DVPC03</t>
  </si>
  <si>
    <t>CVPC01</t>
  </si>
  <si>
    <t>CVPC02</t>
  </si>
  <si>
    <t>CVPC03</t>
  </si>
  <si>
    <t>DBNH01</t>
  </si>
  <si>
    <t>DBNH02</t>
  </si>
  <si>
    <t>DBNH03</t>
  </si>
  <si>
    <t>DBNH04</t>
  </si>
  <si>
    <t>DBNH05</t>
  </si>
  <si>
    <t>CBNH01</t>
  </si>
  <si>
    <t>CBNH02</t>
  </si>
  <si>
    <t>CBNH03</t>
  </si>
  <si>
    <t>CBNH04</t>
  </si>
  <si>
    <t>CBNH05</t>
  </si>
  <si>
    <t>CBNH06</t>
  </si>
  <si>
    <t>DQNH01</t>
  </si>
  <si>
    <t>CQNH01</t>
  </si>
  <si>
    <t>CQNH02</t>
  </si>
  <si>
    <t>CQNH03</t>
  </si>
  <si>
    <t>CQNH04</t>
  </si>
  <si>
    <t>CQNH05</t>
  </si>
  <si>
    <t>CQNH06</t>
  </si>
  <si>
    <t>DHDG01</t>
  </si>
  <si>
    <t>DHDG02</t>
  </si>
  <si>
    <t>DHDG03</t>
  </si>
  <si>
    <t>DHDG04</t>
  </si>
  <si>
    <t>CHDG01</t>
  </si>
  <si>
    <t>CHDG02</t>
  </si>
  <si>
    <t>CHDG03</t>
  </si>
  <si>
    <t>DHPG01</t>
  </si>
  <si>
    <t>DHPG02</t>
  </si>
  <si>
    <t>DHPG03</t>
  </si>
  <si>
    <t>DHPG04</t>
  </si>
  <si>
    <t>CHPG01</t>
  </si>
  <si>
    <t>CHPG02</t>
  </si>
  <si>
    <t>CHPG03</t>
  </si>
  <si>
    <t>CHPG04</t>
  </si>
  <si>
    <t>DHYN01</t>
  </si>
  <si>
    <t>DHYN02</t>
  </si>
  <si>
    <t>DHYN03</t>
  </si>
  <si>
    <t>CHYN01</t>
  </si>
  <si>
    <t>CHYN02</t>
  </si>
  <si>
    <t>CHYN03</t>
  </si>
  <si>
    <t>CHYN04</t>
  </si>
  <si>
    <t>CHYN05</t>
  </si>
  <si>
    <t>DTBH01</t>
  </si>
  <si>
    <t>DTBH02</t>
  </si>
  <si>
    <t>CTBH01</t>
  </si>
  <si>
    <t>CTBH02</t>
  </si>
  <si>
    <t>CTBH03</t>
  </si>
  <si>
    <t>DHNM01</t>
  </si>
  <si>
    <t>CHNM01</t>
  </si>
  <si>
    <t>CHNM02</t>
  </si>
  <si>
    <t>CHNM03</t>
  </si>
  <si>
    <t>CHNM04</t>
  </si>
  <si>
    <t>DNĐH01</t>
  </si>
  <si>
    <t>DNĐH02</t>
  </si>
  <si>
    <t>DNĐH03</t>
  </si>
  <si>
    <t>DNĐH04</t>
  </si>
  <si>
    <t>CNĐH01</t>
  </si>
  <si>
    <t>CNĐH02</t>
  </si>
  <si>
    <t>CNĐH03</t>
  </si>
  <si>
    <t>DNBH01</t>
  </si>
  <si>
    <t>CNBH01</t>
  </si>
  <si>
    <t>CHAG01</t>
  </si>
  <si>
    <t>CCBG01</t>
  </si>
  <si>
    <t>CBKN01</t>
  </si>
  <si>
    <t>CTQG01</t>
  </si>
  <si>
    <t>CLCI01</t>
  </si>
  <si>
    <t>CLCI02</t>
  </si>
  <si>
    <t>CYBI01</t>
  </si>
  <si>
    <t>CYBI02</t>
  </si>
  <si>
    <t>CYBI03</t>
  </si>
  <si>
    <t>DTNN01</t>
  </si>
  <si>
    <t>DTNN02</t>
  </si>
  <si>
    <t>DTNN03</t>
  </si>
  <si>
    <t>DTNN04</t>
  </si>
  <si>
    <t>DTNN05</t>
  </si>
  <si>
    <t>DTNN06</t>
  </si>
  <si>
    <t>DTNN07</t>
  </si>
  <si>
    <t>DTNN08</t>
  </si>
  <si>
    <t>DTNN09</t>
  </si>
  <si>
    <t>DTNN10</t>
  </si>
  <si>
    <t>CTNN01</t>
  </si>
  <si>
    <t>CTNN02</t>
  </si>
  <si>
    <t>CTNN03</t>
  </si>
  <si>
    <t>CTNN04</t>
  </si>
  <si>
    <t>CTNN05</t>
  </si>
  <si>
    <t>CTNN06</t>
  </si>
  <si>
    <t>CTNN07</t>
  </si>
  <si>
    <t>CTNN08</t>
  </si>
  <si>
    <t>CTNN09</t>
  </si>
  <si>
    <t>CTNN10</t>
  </si>
  <si>
    <t>CLSN01</t>
  </si>
  <si>
    <t>CLSN02</t>
  </si>
  <si>
    <t>DBGG01</t>
  </si>
  <si>
    <t>CBGG01</t>
  </si>
  <si>
    <t>CBGG02</t>
  </si>
  <si>
    <t>DPTO01</t>
  </si>
  <si>
    <t>DPTO02</t>
  </si>
  <si>
    <t>CPTO01</t>
  </si>
  <si>
    <t>CPTO02</t>
  </si>
  <si>
    <t>CPTO03</t>
  </si>
  <si>
    <t>CPTO04</t>
  </si>
  <si>
    <t>CPTO05</t>
  </si>
  <si>
    <t>CĐBN01</t>
  </si>
  <si>
    <t>CĐBN02</t>
  </si>
  <si>
    <t>CĐBN03</t>
  </si>
  <si>
    <t>CLCU01</t>
  </si>
  <si>
    <t>DSLA01</t>
  </si>
  <si>
    <t>CSLA01</t>
  </si>
  <si>
    <t>CSLA02</t>
  </si>
  <si>
    <t>DHBH01</t>
  </si>
  <si>
    <t>CHBH01</t>
  </si>
  <si>
    <t>CHBH02</t>
  </si>
  <si>
    <t>DTHA01</t>
  </si>
  <si>
    <t>DTHA02</t>
  </si>
  <si>
    <t>CTHA01</t>
  </si>
  <si>
    <t>CTHA02</t>
  </si>
  <si>
    <t>CTHA03</t>
  </si>
  <si>
    <t>DNAN01</t>
  </si>
  <si>
    <t>DNAN02</t>
  </si>
  <si>
    <t>DNAN03</t>
  </si>
  <si>
    <t>DNAN04</t>
  </si>
  <si>
    <t>CNAN01</t>
  </si>
  <si>
    <t>DHTH01</t>
  </si>
  <si>
    <t>CHTH01</t>
  </si>
  <si>
    <t>CHTH02</t>
  </si>
  <si>
    <t>DQBH01</t>
  </si>
  <si>
    <t>CQTR01</t>
  </si>
  <si>
    <t>DTTH01</t>
  </si>
  <si>
    <t>DTTH02</t>
  </si>
  <si>
    <t>DTTH03</t>
  </si>
  <si>
    <t>DTTH04</t>
  </si>
  <si>
    <t>DTTH05</t>
  </si>
  <si>
    <t>DTTH06</t>
  </si>
  <si>
    <t>DTTH07</t>
  </si>
  <si>
    <t>DTTH08</t>
  </si>
  <si>
    <t>DTTH09</t>
  </si>
  <si>
    <t>DTTH10</t>
  </si>
  <si>
    <t>DTTH11</t>
  </si>
  <si>
    <t>DTTH12</t>
  </si>
  <si>
    <t>DTTH13</t>
  </si>
  <si>
    <t>DTTH14</t>
  </si>
  <si>
    <t>CTTH01</t>
  </si>
  <si>
    <t>CTTH02</t>
  </si>
  <si>
    <t>CTTH03</t>
  </si>
  <si>
    <t>DĐNG01</t>
  </si>
  <si>
    <t>DĐNG02</t>
  </si>
  <si>
    <t>DĐNG03</t>
  </si>
  <si>
    <t>DĐNG04</t>
  </si>
  <si>
    <t>DĐNG05</t>
  </si>
  <si>
    <t>DĐNG06</t>
  </si>
  <si>
    <t>DĐNG07</t>
  </si>
  <si>
    <t>DĐNG11</t>
  </si>
  <si>
    <t>DĐNG08</t>
  </si>
  <si>
    <t>DĐNG09</t>
  </si>
  <si>
    <t>DĐNG10</t>
  </si>
  <si>
    <t>CĐNG01</t>
  </si>
  <si>
    <t>CĐNG02</t>
  </si>
  <si>
    <t>CĐNG03</t>
  </si>
  <si>
    <t>CĐNG04</t>
  </si>
  <si>
    <t>CĐNG05</t>
  </si>
  <si>
    <t>CĐNG06</t>
  </si>
  <si>
    <t>CĐNG07</t>
  </si>
  <si>
    <t>CĐNG08</t>
  </si>
  <si>
    <t>CĐNG09</t>
  </si>
  <si>
    <t>CĐNG10</t>
  </si>
  <si>
    <t>CĐNG11</t>
  </si>
  <si>
    <t>CĐNG12</t>
  </si>
  <si>
    <t>CĐNG13</t>
  </si>
  <si>
    <t>DQNM01</t>
  </si>
  <si>
    <t>DQNM02</t>
  </si>
  <si>
    <t>CQNM01</t>
  </si>
  <si>
    <t>CQNM02</t>
  </si>
  <si>
    <t>CQNM03</t>
  </si>
  <si>
    <t>CQNM04</t>
  </si>
  <si>
    <t>CQNM05</t>
  </si>
  <si>
    <t>CQNM06</t>
  </si>
  <si>
    <t>DQNI01</t>
  </si>
  <si>
    <t>DQNI02</t>
  </si>
  <si>
    <t>CQNI01</t>
  </si>
  <si>
    <t>CQNI02</t>
  </si>
  <si>
    <t>DBDH01</t>
  </si>
  <si>
    <t>DBDH02</t>
  </si>
  <si>
    <t>CBDH01</t>
  </si>
  <si>
    <t>CBDH02</t>
  </si>
  <si>
    <t>DPYN01</t>
  </si>
  <si>
    <t>DPYN02</t>
  </si>
  <si>
    <t>CPYN01</t>
  </si>
  <si>
    <t>DKHA01</t>
  </si>
  <si>
    <t>DKHA02</t>
  </si>
  <si>
    <t>CKHA01</t>
  </si>
  <si>
    <t>CKHA02</t>
  </si>
  <si>
    <t>CKHA03</t>
  </si>
  <si>
    <t>CKHA04</t>
  </si>
  <si>
    <t>CNTN01</t>
  </si>
  <si>
    <t>DBTN01</t>
  </si>
  <si>
    <t>CBTN01</t>
  </si>
  <si>
    <t>CBTN02</t>
  </si>
  <si>
    <t>DKTM01</t>
  </si>
  <si>
    <t>CKTM01</t>
  </si>
  <si>
    <t>CKTM02</t>
  </si>
  <si>
    <t>CGLI01</t>
  </si>
  <si>
    <t>DĐLK01</t>
  </si>
  <si>
    <t>CĐLK01</t>
  </si>
  <si>
    <t>CĐLK02</t>
  </si>
  <si>
    <t>DLĐG01</t>
  </si>
  <si>
    <t>DLĐG02</t>
  </si>
  <si>
    <t>CLĐG01</t>
  </si>
  <si>
    <t>CLĐG02</t>
  </si>
  <si>
    <t>CLĐG03</t>
  </si>
  <si>
    <t>CLĐG04</t>
  </si>
  <si>
    <t>CBPC01</t>
  </si>
  <si>
    <t>CBPC02</t>
  </si>
  <si>
    <t>CTNH01</t>
  </si>
  <si>
    <t>DBDG01</t>
  </si>
  <si>
    <t>DBDG02</t>
  </si>
  <si>
    <t>DBDG03</t>
  </si>
  <si>
    <t>DBDG04</t>
  </si>
  <si>
    <t>CBDG01</t>
  </si>
  <si>
    <t>DĐNI01</t>
  </si>
  <si>
    <t>DĐNI02</t>
  </si>
  <si>
    <t>DĐNI03</t>
  </si>
  <si>
    <t>CĐNI01</t>
  </si>
  <si>
    <t>CĐNI02</t>
  </si>
  <si>
    <t>CĐNI03</t>
  </si>
  <si>
    <t>DBVT01</t>
  </si>
  <si>
    <t>CBVT01</t>
  </si>
  <si>
    <t>CBVT02</t>
  </si>
  <si>
    <t>DHCM01</t>
  </si>
  <si>
    <t>DHCM02</t>
  </si>
  <si>
    <t>DHCM03</t>
  </si>
  <si>
    <t>DHCM04</t>
  </si>
  <si>
    <t>DHCM05</t>
  </si>
  <si>
    <t>DHCM06</t>
  </si>
  <si>
    <t>DHCM07</t>
  </si>
  <si>
    <t>DHCM08</t>
  </si>
  <si>
    <t>DHCM09</t>
  </si>
  <si>
    <t>DHCM10</t>
  </si>
  <si>
    <t>DHCM11</t>
  </si>
  <si>
    <t>DHCM12</t>
  </si>
  <si>
    <t>DHCM13</t>
  </si>
  <si>
    <t>DHCM14</t>
  </si>
  <si>
    <t>DHCM15</t>
  </si>
  <si>
    <t>DHCM16</t>
  </si>
  <si>
    <t>DHCM17</t>
  </si>
  <si>
    <t>DHCM18</t>
  </si>
  <si>
    <t>DHCM19</t>
  </si>
  <si>
    <t>DHCM20</t>
  </si>
  <si>
    <t>DHCM21</t>
  </si>
  <si>
    <t>DHCM22</t>
  </si>
  <si>
    <t>DHCM23</t>
  </si>
  <si>
    <t>DHCM24</t>
  </si>
  <si>
    <t>DHCM25</t>
  </si>
  <si>
    <t>DHCM26</t>
  </si>
  <si>
    <t>DHCM27</t>
  </si>
  <si>
    <t>DHCM28</t>
  </si>
  <si>
    <t>DHCM29</t>
  </si>
  <si>
    <t>DHCM30</t>
  </si>
  <si>
    <t>DHCM31</t>
  </si>
  <si>
    <t>DHCM32</t>
  </si>
  <si>
    <t>DHCM33</t>
  </si>
  <si>
    <t>DHCM34</t>
  </si>
  <si>
    <t>DHCM35</t>
  </si>
  <si>
    <t>DHCM36</t>
  </si>
  <si>
    <t>DHCM37</t>
  </si>
  <si>
    <t>DHCM38</t>
  </si>
  <si>
    <t>DHCM39</t>
  </si>
  <si>
    <t>DHCM40</t>
  </si>
  <si>
    <t>DHCM41</t>
  </si>
  <si>
    <t>DHCM42</t>
  </si>
  <si>
    <t>DHCM43</t>
  </si>
  <si>
    <t>DHCM44</t>
  </si>
  <si>
    <t>DHCM45</t>
  </si>
  <si>
    <t>CHCM01</t>
  </si>
  <si>
    <t>CHCM02</t>
  </si>
  <si>
    <t>CHCM03</t>
  </si>
  <si>
    <t>CHCM04</t>
  </si>
  <si>
    <t>CHCM05</t>
  </si>
  <si>
    <t>CHCM06</t>
  </si>
  <si>
    <t>CHCM07</t>
  </si>
  <si>
    <t>CHCM08</t>
  </si>
  <si>
    <t>CHCM09</t>
  </si>
  <si>
    <t>CHCM10</t>
  </si>
  <si>
    <t>CHCM11</t>
  </si>
  <si>
    <t>CHCM12</t>
  </si>
  <si>
    <t>CHCM13</t>
  </si>
  <si>
    <t>CHCM14</t>
  </si>
  <si>
    <t>CHCM15</t>
  </si>
  <si>
    <t>CHCM16</t>
  </si>
  <si>
    <t>CHCM17</t>
  </si>
  <si>
    <t>CHCM18</t>
  </si>
  <si>
    <t>CHCM19</t>
  </si>
  <si>
    <t>CHCM20</t>
  </si>
  <si>
    <t>CHCM21</t>
  </si>
  <si>
    <t>CHCM22</t>
  </si>
  <si>
    <t>CHCM23</t>
  </si>
  <si>
    <t>CHCM24</t>
  </si>
  <si>
    <t>CHCM25</t>
  </si>
  <si>
    <t>DLAN01</t>
  </si>
  <si>
    <t>DLAN02</t>
  </si>
  <si>
    <t>CLAN01</t>
  </si>
  <si>
    <t>DTGG01</t>
  </si>
  <si>
    <t>CTGG01</t>
  </si>
  <si>
    <t>CTGG02</t>
  </si>
  <si>
    <t>CBTE01</t>
  </si>
  <si>
    <t>DTVH01</t>
  </si>
  <si>
    <t>CTVH01</t>
  </si>
  <si>
    <t>DVLG01</t>
  </si>
  <si>
    <t>DVLG02</t>
  </si>
  <si>
    <t>CVLG01</t>
  </si>
  <si>
    <t>CVLG02</t>
  </si>
  <si>
    <t>CVLG03</t>
  </si>
  <si>
    <t>CVLG04</t>
  </si>
  <si>
    <t>DĐTP01</t>
  </si>
  <si>
    <t>CĐTP01</t>
  </si>
  <si>
    <t>CĐTP02</t>
  </si>
  <si>
    <t>DAGG01</t>
  </si>
  <si>
    <t>DKGG01</t>
  </si>
  <si>
    <t>CKGG01</t>
  </si>
  <si>
    <t>CKGG02</t>
  </si>
  <si>
    <t>CKGG03</t>
  </si>
  <si>
    <t>DCTO01</t>
  </si>
  <si>
    <t>DCTO02</t>
  </si>
  <si>
    <t>DCTO03</t>
  </si>
  <si>
    <t>CCTO01</t>
  </si>
  <si>
    <t>CCTO02</t>
  </si>
  <si>
    <t>CCTO03</t>
  </si>
  <si>
    <t>CCTO04</t>
  </si>
  <si>
    <t>CCTO05</t>
  </si>
  <si>
    <t>CCTO06</t>
  </si>
  <si>
    <t>DHGG01</t>
  </si>
  <si>
    <t>CHGG01</t>
  </si>
  <si>
    <t>CSTG01</t>
  </si>
  <si>
    <t>CSTG02</t>
  </si>
  <si>
    <t>DBLU01</t>
  </si>
  <si>
    <t>CBLU01</t>
  </si>
  <si>
    <t>CCMU01</t>
  </si>
  <si>
    <t>CCMU02</t>
  </si>
  <si>
    <t>CCMU03</t>
  </si>
  <si>
    <t>Xuất bản - Phát hành</t>
  </si>
  <si>
    <t>Tài chính – Ngân hàng – Bảo hiểm</t>
  </si>
  <si>
    <t>T.số</t>
  </si>
  <si>
    <t>Tổng số sinh viên chia theo năm đào tạo</t>
  </si>
  <si>
    <t>Đơn vị báo cáo:</t>
  </si>
  <si>
    <t>trường cấp bằng ghi số liệu</t>
  </si>
  <si>
    <t xml:space="preserve">Văn thư - Lưu trữ - Bảo tàng </t>
  </si>
  <si>
    <t>Báo chí và truyền thông</t>
  </si>
  <si>
    <t>Ngôn ngữ và văn hoá Việt Nam</t>
  </si>
  <si>
    <t>Mỹ thuật ứng dụng</t>
  </si>
  <si>
    <t>*Trường SP có đào tạo giáo viên</t>
  </si>
  <si>
    <t>Máy tính</t>
  </si>
  <si>
    <t>Công nghệ thông tin</t>
  </si>
  <si>
    <t>Hệ chính qui</t>
  </si>
  <si>
    <t>Công nghệ hoá học, vật liệu, luyện kim và môi trường</t>
  </si>
  <si>
    <t>Khoa học giáo dục và đào tạo giáo viên</t>
  </si>
  <si>
    <t xml:space="preserve">Đào tạo giáo viên    </t>
  </si>
  <si>
    <t>Nghệ thuật</t>
  </si>
  <si>
    <t xml:space="preserve">Mỹ thuật     </t>
  </si>
  <si>
    <t>Nghệ thuật trình diễn</t>
  </si>
  <si>
    <t>Nghệ thuật nghe nhìn</t>
  </si>
  <si>
    <t>Nhân văn</t>
  </si>
  <si>
    <t>Ngôn ngữ và văn hoá nước ngoài</t>
  </si>
  <si>
    <t>Nhân văn khác</t>
  </si>
  <si>
    <t>Báo chí và thông tin</t>
  </si>
  <si>
    <t>Thông tin -Thư viện</t>
  </si>
  <si>
    <t>Kinh doanh và quản lý</t>
  </si>
  <si>
    <t>Kinh doanh</t>
  </si>
  <si>
    <t>Kế toán – Kiểm toán</t>
  </si>
  <si>
    <t>Quản trị – Quản lý</t>
  </si>
  <si>
    <t>Pháp luật</t>
  </si>
  <si>
    <t>Dịch vụ pháp lý</t>
  </si>
  <si>
    <t>Khoa học sự sống</t>
  </si>
  <si>
    <t>Sinh học ứng dụng</t>
  </si>
  <si>
    <t>Khoa học tự nhiên</t>
  </si>
  <si>
    <t>Khoa học trái đất</t>
  </si>
  <si>
    <t>Toán và thống kê</t>
  </si>
  <si>
    <t>Thống kê</t>
  </si>
  <si>
    <t>Máy tính và công nghệ thông tin</t>
  </si>
  <si>
    <t>Công nghệ kỹ thuật</t>
  </si>
  <si>
    <t>Công nghệ kỹ thuật kiến trúc và công trình xây dựng</t>
  </si>
  <si>
    <t>Công nghệ kỹ thuật điện, điện tử và viễn thông</t>
  </si>
  <si>
    <t>Công nghệ sản xuất</t>
  </si>
  <si>
    <t>Quản lý công nghiệp</t>
  </si>
  <si>
    <t>Công nghệ kỹ thuật địa chất, địa vật lý và trắc địa</t>
  </si>
  <si>
    <t>Công nghệ kỹ thuật mỏ</t>
  </si>
  <si>
    <t>Sản xuất và chế biến</t>
  </si>
  <si>
    <t>Chế biến lương thực, thực phẩm và đồ uống</t>
  </si>
  <si>
    <t>Sản xuất, chế biến sợi, vải, giày, da</t>
  </si>
  <si>
    <t>Sản xuất, chế biến khác</t>
  </si>
  <si>
    <t>Kiến trúc và xây dựng</t>
  </si>
  <si>
    <t>Quản lý xây dựng</t>
  </si>
  <si>
    <t>Nông, lâm nghiệp và thuỷ sản</t>
  </si>
  <si>
    <t>Nông nghiệp</t>
  </si>
  <si>
    <t>Lâm nghiệp</t>
  </si>
  <si>
    <t>Thuỷ sản</t>
  </si>
  <si>
    <t>Thú y</t>
  </si>
  <si>
    <t>Dịch vụ thú y</t>
  </si>
  <si>
    <t>Sức khoẻ</t>
  </si>
  <si>
    <t>Dịch vụ y tế</t>
  </si>
  <si>
    <t>Điều dưỡng, hộ sinh</t>
  </si>
  <si>
    <t>Răng - Hàm - Mặt</t>
  </si>
  <si>
    <t>Dịch vụ xã hội</t>
  </si>
  <si>
    <t>Công tác xã hội</t>
  </si>
  <si>
    <t>Khách sạn, du lịch, thể thao và dịch vụ cá nhân</t>
  </si>
  <si>
    <t>Kinh tế gia đình</t>
  </si>
  <si>
    <t>Dịch vụ vận tải</t>
  </si>
  <si>
    <t>Khai thác vận tải</t>
  </si>
  <si>
    <t>Môi trường và bảo vệ môi trường</t>
  </si>
  <si>
    <t>Kiểm soát và bảo vệ môi trường</t>
  </si>
  <si>
    <t>An ninh, quốc phòng</t>
  </si>
  <si>
    <t>An ninh và trật tự xã hội</t>
  </si>
  <si>
    <t>Quân sự</t>
  </si>
  <si>
    <t xml:space="preserve">Đơn vị báo cáo: </t>
  </si>
  <si>
    <t xml:space="preserve">Số học sinh tốt nghiệp </t>
  </si>
  <si>
    <t xml:space="preserve">Số sinh viên tốt nghiệp </t>
  </si>
  <si>
    <t>Biểu số: 04.2-CĐ</t>
  </si>
  <si>
    <t>Biểu số: 05.2- ĐHCĐ</t>
  </si>
  <si>
    <t>Số giảng viên chia theo khoa, tổ bộ môn</t>
  </si>
  <si>
    <t xml:space="preserve">ngành theo </t>
  </si>
  <si>
    <t>(Thông tư số 34/2011/TT-BGDĐT</t>
  </si>
  <si>
    <t xml:space="preserve">ngành theo (Thông tư số </t>
  </si>
  <si>
    <t>34/2011/TT-BGDĐT ngày 11/8/2011)</t>
  </si>
  <si>
    <t>liên kết với nơi khác nhưng</t>
  </si>
  <si>
    <t xml:space="preserve"> trường cấp bằng</t>
  </si>
  <si>
    <t xml:space="preserve">               </t>
  </si>
  <si>
    <t>Công nghệ kỹ thuật cơ khí</t>
  </si>
  <si>
    <t>DQTR01</t>
  </si>
  <si>
    <t>CHNI27</t>
  </si>
  <si>
    <t>DTQG01</t>
  </si>
  <si>
    <t>DNAN05</t>
  </si>
  <si>
    <t>DĐNI04</t>
  </si>
  <si>
    <t>DVLG03</t>
  </si>
  <si>
    <t>Tr.CĐ Y tế Bạch Mai</t>
  </si>
  <si>
    <t>Tr.ĐH Tân trào</t>
  </si>
  <si>
    <t>Tr.CĐ Kinh tế Kỹ thuật Công thương</t>
  </si>
  <si>
    <t>Tr.ĐH Công nghiệp Vinh (NCL)</t>
  </si>
  <si>
    <t>Phân hiệu Đại học Huế</t>
  </si>
  <si>
    <t>Tr.ĐH Công nghệ Miền Đông (NCL)</t>
  </si>
  <si>
    <t>Tr.ĐH Sư phạm Kỹ thuật Vĩnh Long</t>
  </si>
  <si>
    <t>TRÌNH ĐỘ CAO ĐẲNG</t>
  </si>
  <si>
    <t>Giáo dục Mầm non</t>
  </si>
  <si>
    <t>Giáo dục Tiểu học</t>
  </si>
  <si>
    <t>Giáo dục Đặc biệt</t>
  </si>
  <si>
    <t>Giáo dục Công dân</t>
  </si>
  <si>
    <t>Giáo dục Thể chất</t>
  </si>
  <si>
    <t>Huấn luyện thể thao*</t>
  </si>
  <si>
    <t>Giáo dục Quốc phòng - An ninh</t>
  </si>
  <si>
    <t>Sư phạm Toán học</t>
  </si>
  <si>
    <t>Sư phạm Tin học</t>
  </si>
  <si>
    <t>Sư phạm Vật lý</t>
  </si>
  <si>
    <t>Sư phạm Hoá học</t>
  </si>
  <si>
    <t>Sư phạm Sinh học</t>
  </si>
  <si>
    <t>Sư phạm Kỹ thuật công nghiệp</t>
  </si>
  <si>
    <t xml:space="preserve">Sư phạm Kỹ thuật nông nghiệp         </t>
  </si>
  <si>
    <t>Sư phạm Kinh tế gia đình</t>
  </si>
  <si>
    <t>Sư phạm Ngữ văn</t>
  </si>
  <si>
    <t>Sư phạm Lịch sử</t>
  </si>
  <si>
    <t>Sư phạm Địa lý</t>
  </si>
  <si>
    <t>Sư phạm Công tác Đội thiếu niên Tiền phong HCM</t>
  </si>
  <si>
    <t>Sư phạm Âm nhạc</t>
  </si>
  <si>
    <t>Sư phạm Mỹ thuật</t>
  </si>
  <si>
    <t>Sư phạm Tiếng Bahna</t>
  </si>
  <si>
    <t>Sư phạm Tiếng Êđê</t>
  </si>
  <si>
    <t>Sư phạm Tiếng M'nông</t>
  </si>
  <si>
    <t>Sư phạm Tiếng Xêđăng</t>
  </si>
  <si>
    <t>Sư phạm Tiếng Anh</t>
  </si>
  <si>
    <t>Hội hoạ</t>
  </si>
  <si>
    <t>Đồ hoạ</t>
  </si>
  <si>
    <t>Điêu khắc</t>
  </si>
  <si>
    <t>Gốm</t>
  </si>
  <si>
    <t>Sáng tác âm nhạc</t>
  </si>
  <si>
    <t>Chỉ huy âm nhạc</t>
  </si>
  <si>
    <t>Thanh nhạc</t>
  </si>
  <si>
    <t>Biểu diễn nhạc cụ phương tây</t>
  </si>
  <si>
    <t>Piano</t>
  </si>
  <si>
    <t>Nhạc Jazz</t>
  </si>
  <si>
    <t>Biểu diễn nhạc cụ truyền thống</t>
  </si>
  <si>
    <t>Diễn viên sân khấu kịch hát</t>
  </si>
  <si>
    <t>Đạo diễn sân khấu</t>
  </si>
  <si>
    <t>Diễn viên kịch - điện ảnh</t>
  </si>
  <si>
    <t>Quay phim</t>
  </si>
  <si>
    <t>Diễn viên múa</t>
  </si>
  <si>
    <t>Biên đạo múa</t>
  </si>
  <si>
    <t>Huấn luyện múa</t>
  </si>
  <si>
    <t>Nhiếp ảnh</t>
  </si>
  <si>
    <t xml:space="preserve">Công nghệ điện ảnh - truyền hình </t>
  </si>
  <si>
    <t xml:space="preserve">Thiết kế âm thanh - ánh sáng                                </t>
  </si>
  <si>
    <t>Thiết kế công nghiệp</t>
  </si>
  <si>
    <t xml:space="preserve">Thiết kế đồ họa                                           </t>
  </si>
  <si>
    <t>Thiết kế thời trang</t>
  </si>
  <si>
    <t xml:space="preserve">Thiết kế nội thất                                            </t>
  </si>
  <si>
    <t>Thiết kế mỹ thuật sân khấu - điện ảnh</t>
  </si>
  <si>
    <t>Tiếng Việt và văn hoá Việt Nam</t>
  </si>
  <si>
    <t>Văn hoá các dân tộc thiểu số Việt Nam</t>
  </si>
  <si>
    <t>Việt Nam học</t>
  </si>
  <si>
    <t>1.Khoa Cơ khí</t>
  </si>
  <si>
    <t>2.Khoa Công nghệ thông tin</t>
  </si>
  <si>
    <t>3.Khoa Động lực</t>
  </si>
  <si>
    <t>4.Khoa Điện - Điện tử</t>
  </si>
  <si>
    <t>5.Khoa Công nghệ May - Thời trang</t>
  </si>
  <si>
    <t>6.Khoa Lý luận Chính trị</t>
  </si>
  <si>
    <t>7.Khoa Khoa học cơ bản</t>
  </si>
  <si>
    <t>Trong đó: Bộ môn Tiếng Anh</t>
  </si>
  <si>
    <t>Trần Thị Thu Hà</t>
  </si>
  <si>
    <t>Phạm Hữu Lộc</t>
  </si>
  <si>
    <t xml:space="preserve">Ngày 22 tháng 12 năm 2014 </t>
  </si>
  <si>
    <t>HIỆU TRƯỞNG</t>
  </si>
  <si>
    <t>Nguyễn Văn Lâm</t>
  </si>
  <si>
    <r>
      <t>Họ và tên cán bộ thống kê tổng hợp:</t>
    </r>
    <r>
      <rPr>
        <sz val="11"/>
        <rFont val="Times New Roman"/>
        <family val="1"/>
      </rPr>
      <t xml:space="preserve"> Trần Thị Thu Hà</t>
    </r>
  </si>
  <si>
    <r>
      <t xml:space="preserve">Điện thoại liên hệ công tác thống kê: </t>
    </r>
    <r>
      <rPr>
        <sz val="11"/>
        <rFont val="Times New Roman"/>
        <family val="1"/>
      </rPr>
      <t>08 38440 567      Fax: 08 38118 676     Email: phanhchinh@lytc.edu.vn       Website: www.lytc.edu.vn</t>
    </r>
  </si>
  <si>
    <t>Ủy ban Nhân dân Thành phố Hồ Chí Minh</t>
  </si>
  <si>
    <t>Sở Giáo dục và Đào tạo Thành phố Hồ Chí Minh</t>
  </si>
  <si>
    <t>Nguyễn Văn Tấn</t>
  </si>
  <si>
    <t>Trường không đào tạo hệ này nên không có số liệu báo cáo.</t>
  </si>
  <si>
    <t>Hiện chưa có sinh viên nước ngoài theo học tại trường nên không có số liệu báo cáo.</t>
  </si>
  <si>
    <t>Thời gian nhận báo cáo: ngày 31 tháng 12 hàng năm</t>
  </si>
  <si>
    <r>
      <t xml:space="preserve">Họ và tên hiệu trưởng: Phạm Hữu Lộc                    </t>
    </r>
    <r>
      <rPr>
        <sz val="11"/>
        <rFont val="Times New Roman"/>
        <family val="1"/>
      </rPr>
      <t xml:space="preserve">giới tính:      Nam                                          nữ         </t>
    </r>
    <r>
      <rPr>
        <b/>
        <sz val="11"/>
        <rFont val="Times New Roman"/>
        <family val="1"/>
      </rPr>
      <t xml:space="preserve">  </t>
    </r>
  </si>
  <si>
    <t xml:space="preserve">    Phạm Hữu Lộc</t>
  </si>
  <si>
    <t xml:space="preserve"> Phạm Hữu Lộc</t>
  </si>
  <si>
    <t xml:space="preserve">              Phạm Hữu Lộc</t>
  </si>
  <si>
    <t xml:space="preserve">            Trần Thị Thu Hà</t>
  </si>
  <si>
    <t xml:space="preserve">   Phạm Hữu Lộc</t>
  </si>
  <si>
    <t>Ngày 29 tháng 12 năm 2014</t>
  </si>
  <si>
    <t xml:space="preserve">   Ngày 29 tháng 12 năm 2014</t>
  </si>
  <si>
    <t xml:space="preserve">    Ngày 29 tháng 12 năm 2014</t>
  </si>
  <si>
    <t>1.Ngành Điện - Điện tử</t>
  </si>
  <si>
    <t>2.Ngành Cơ khí</t>
  </si>
  <si>
    <t>4.Ngành CNTT</t>
  </si>
  <si>
    <t>93 học viên của cả 5 khóa ESF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</si>
</sst>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67">
    <font>
      <sz val="10"/>
      <name val="Arial"/>
    </font>
    <font>
      <sz val="10"/>
      <name val="Arial"/>
      <family val="2"/>
    </font>
    <font>
      <sz val="10"/>
      <name val=".VnTime"/>
      <family val="2"/>
    </font>
    <font>
      <sz val="12"/>
      <name val=".VnTime"/>
      <family val="2"/>
    </font>
    <font>
      <b/>
      <sz val="10"/>
      <name val=".VnTime"/>
      <family val="2"/>
    </font>
    <font>
      <sz val="9"/>
      <name val=".VnTime"/>
      <family val="2"/>
    </font>
    <font>
      <sz val="10"/>
      <name val="Arial"/>
      <family val="2"/>
    </font>
    <font>
      <sz val="11"/>
      <name val="Arial"/>
      <family val="2"/>
    </font>
    <font>
      <sz val="10"/>
      <name val="Times New Roman"/>
      <family val="1"/>
    </font>
    <font>
      <sz val="8"/>
      <name val="Arial"/>
      <family val="2"/>
    </font>
    <font>
      <i/>
      <sz val="11"/>
      <name val=".VnAvant"/>
      <family val="2"/>
    </font>
    <font>
      <b/>
      <sz val="14"/>
      <name val="Times New Roman"/>
      <family val="1"/>
    </font>
    <font>
      <b/>
      <sz val="10"/>
      <name val="Times New Roman"/>
      <family val="1"/>
    </font>
    <font>
      <sz val="8"/>
      <name val="Times New Roman"/>
      <family val="1"/>
    </font>
    <font>
      <sz val="10"/>
      <name val="Arial"/>
      <family val="2"/>
    </font>
    <font>
      <sz val="8"/>
      <name val="Arial"/>
      <family val="2"/>
    </font>
    <font>
      <i/>
      <sz val="10"/>
      <name val="Times New Roman"/>
      <family val="1"/>
    </font>
    <font>
      <b/>
      <sz val="11"/>
      <name val="Times New Roman"/>
      <family val="1"/>
    </font>
    <font>
      <b/>
      <sz val="12"/>
      <name val="Times New Roman"/>
      <family val="1"/>
    </font>
    <font>
      <sz val="12"/>
      <name val="Times New Roman"/>
      <family val="1"/>
    </font>
    <font>
      <b/>
      <sz val="16"/>
      <name val="Times New Roman"/>
      <family val="1"/>
    </font>
    <font>
      <sz val="11"/>
      <name val="Times New Roman"/>
      <family val="1"/>
    </font>
    <font>
      <b/>
      <sz val="20"/>
      <name val="Times New Roman"/>
      <family val="1"/>
    </font>
    <font>
      <i/>
      <sz val="8"/>
      <name val="Times New Roman"/>
      <family val="1"/>
    </font>
    <font>
      <sz val="9"/>
      <name val="Times New Roman"/>
      <family val="1"/>
    </font>
    <font>
      <i/>
      <sz val="12"/>
      <name val="Times New Roman"/>
      <family val="1"/>
    </font>
    <font>
      <b/>
      <sz val="9"/>
      <name val="Times New Roman"/>
      <family val="1"/>
    </font>
    <font>
      <sz val="10"/>
      <color indexed="12"/>
      <name val="Times New Roman"/>
      <family val="1"/>
    </font>
    <font>
      <b/>
      <sz val="10"/>
      <color indexed="12"/>
      <name val="Times New Roman"/>
      <family val="1"/>
    </font>
    <font>
      <sz val="12"/>
      <name val="Arial"/>
      <family val="2"/>
    </font>
    <font>
      <sz val="13"/>
      <color indexed="8"/>
      <name val="Times New Roman"/>
      <family val="1"/>
    </font>
    <font>
      <sz val="11"/>
      <color indexed="8"/>
      <name val="Calibri"/>
      <family val="2"/>
    </font>
    <font>
      <b/>
      <sz val="12"/>
      <name val="Cambria"/>
      <family val="1"/>
    </font>
    <font>
      <sz val="12"/>
      <name val="Cambria"/>
      <family val="1"/>
    </font>
    <font>
      <sz val="10"/>
      <name val="Cambria"/>
      <family val="1"/>
    </font>
    <font>
      <i/>
      <sz val="8"/>
      <name val="Cambria"/>
      <family val="1"/>
    </font>
    <font>
      <b/>
      <sz val="11"/>
      <name val="Cambria"/>
      <family val="1"/>
    </font>
    <font>
      <b/>
      <sz val="10"/>
      <name val="Cambria"/>
      <family val="1"/>
    </font>
    <font>
      <sz val="9"/>
      <name val="Cambria"/>
      <family val="1"/>
    </font>
    <font>
      <sz val="8"/>
      <name val="Cambria"/>
      <family val="1"/>
    </font>
    <font>
      <b/>
      <sz val="8"/>
      <name val="Cambria"/>
      <family val="1"/>
    </font>
    <font>
      <i/>
      <sz val="12"/>
      <name val="Cambria"/>
      <family val="1"/>
    </font>
    <font>
      <b/>
      <sz val="9"/>
      <name val="Cambria"/>
      <family val="1"/>
    </font>
    <font>
      <i/>
      <sz val="10"/>
      <name val="Cambria"/>
      <family val="1"/>
    </font>
    <font>
      <sz val="11"/>
      <name val="Cambria"/>
      <family val="1"/>
    </font>
    <font>
      <b/>
      <sz val="13"/>
      <color indexed="8"/>
      <name val="Calibri"/>
      <family val="2"/>
    </font>
    <font>
      <b/>
      <sz val="13"/>
      <color indexed="17"/>
      <name val="Calibri"/>
      <family val="2"/>
    </font>
    <font>
      <b/>
      <sz val="13"/>
      <color indexed="16"/>
      <name val="Calibri"/>
      <family val="2"/>
    </font>
    <font>
      <sz val="13"/>
      <color indexed="8"/>
      <name val="Calibri"/>
      <family val="2"/>
    </font>
    <font>
      <sz val="13"/>
      <color indexed="8"/>
      <name val="Calibri"/>
      <family val="2"/>
    </font>
    <font>
      <sz val="13"/>
      <color indexed="12"/>
      <name val="Calibri"/>
      <family val="2"/>
    </font>
    <font>
      <sz val="13"/>
      <color indexed="8"/>
      <name val="Times New Roman"/>
      <family val="1"/>
    </font>
    <font>
      <b/>
      <sz val="13"/>
      <color indexed="16"/>
      <name val="Times New Roman"/>
      <family val="1"/>
    </font>
    <font>
      <sz val="13"/>
      <color indexed="8"/>
      <name val="Times New Roman"/>
      <family val="1"/>
    </font>
    <font>
      <b/>
      <sz val="13"/>
      <color indexed="17"/>
      <name val="Times New Roman"/>
      <family val="1"/>
    </font>
    <font>
      <sz val="13"/>
      <color indexed="12"/>
      <name val="Times New Roman"/>
      <family val="1"/>
    </font>
    <font>
      <b/>
      <sz val="13"/>
      <color indexed="8"/>
      <name val="Times New Roman"/>
      <family val="1"/>
    </font>
    <font>
      <b/>
      <sz val="13"/>
      <color indexed="8"/>
      <name val="Times New Roman"/>
      <family val="1"/>
    </font>
    <font>
      <b/>
      <sz val="12"/>
      <color indexed="10"/>
      <name val="Times New Roman"/>
      <family val="1"/>
    </font>
    <font>
      <b/>
      <i/>
      <sz val="10"/>
      <name val="Cambria"/>
      <family val="1"/>
    </font>
    <font>
      <i/>
      <sz val="8"/>
      <color indexed="30"/>
      <name val="Arial"/>
      <family val="2"/>
    </font>
    <font>
      <sz val="10"/>
      <name val="Times New Roman"/>
      <family val="1"/>
      <scheme val="major"/>
    </font>
    <font>
      <sz val="11"/>
      <name val="Times New Roman"/>
      <family val="1"/>
      <scheme val="major"/>
    </font>
    <font>
      <sz val="12"/>
      <name val="Times New Roman"/>
      <family val="1"/>
      <scheme val="major"/>
    </font>
    <font>
      <b/>
      <sz val="12"/>
      <name val="Times New Roman"/>
      <family val="1"/>
      <scheme val="major"/>
    </font>
    <font>
      <i/>
      <sz val="10"/>
      <name val="Times New Roman"/>
      <family val="1"/>
      <scheme val="major"/>
    </font>
    <font>
      <b/>
      <sz val="10"/>
      <color rgb="FFFF0000"/>
      <name val="Times New Roman"/>
      <family val="1"/>
    </font>
  </fonts>
  <fills count="7">
    <fill>
      <patternFill patternType="none"/>
    </fill>
    <fill>
      <patternFill patternType="gray125"/>
    </fill>
    <fill>
      <patternFill patternType="solid">
        <fgColor indexed="27"/>
        <bgColor indexed="64"/>
      </patternFill>
    </fill>
    <fill>
      <patternFill patternType="solid">
        <fgColor indexed="9"/>
        <bgColor indexed="64"/>
      </patternFill>
    </fill>
    <fill>
      <patternFill patternType="solid">
        <fgColor indexed="47"/>
        <bgColor indexed="64"/>
      </patternFill>
    </fill>
    <fill>
      <patternFill patternType="solid">
        <fgColor indexed="13"/>
        <bgColor indexed="64"/>
      </patternFill>
    </fill>
    <fill>
      <patternFill patternType="solid">
        <fgColor theme="0"/>
        <bgColor indexed="64"/>
      </patternFill>
    </fill>
  </fills>
  <borders count="5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dotted">
        <color indexed="64"/>
      </right>
      <top style="dotted">
        <color indexed="64"/>
      </top>
      <bottom style="dotted">
        <color indexed="64"/>
      </bottom>
      <diagonal/>
    </border>
    <border>
      <left/>
      <right style="dotted">
        <color indexed="64"/>
      </right>
      <top/>
      <bottom style="dotted">
        <color indexed="64"/>
      </bottom>
      <diagonal/>
    </border>
    <border>
      <left style="dotted">
        <color indexed="64"/>
      </left>
      <right style="thin">
        <color indexed="64"/>
      </right>
      <top/>
      <bottom style="dotted">
        <color indexed="64"/>
      </bottom>
      <diagonal/>
    </border>
    <border>
      <left style="thin">
        <color indexed="64"/>
      </left>
      <right style="dotted">
        <color indexed="64"/>
      </right>
      <top/>
      <bottom style="dotted">
        <color indexed="64"/>
      </bottom>
      <diagonal/>
    </border>
    <border>
      <left style="dotted">
        <color indexed="64"/>
      </left>
      <right style="dotted">
        <color indexed="64"/>
      </right>
      <top/>
      <bottom style="dotted">
        <color indexed="64"/>
      </bottom>
      <diagonal/>
    </border>
    <border>
      <left style="dotted">
        <color indexed="64"/>
      </left>
      <right style="thin">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hair">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style="medium">
        <color indexed="64"/>
      </right>
      <top/>
      <bottom style="medium">
        <color indexed="64"/>
      </bottom>
      <diagonal/>
    </border>
    <border>
      <left/>
      <right style="medium">
        <color indexed="64"/>
      </right>
      <top/>
      <bottom style="medium">
        <color indexed="64"/>
      </bottom>
      <diagonal/>
    </border>
    <border>
      <left style="hair">
        <color indexed="64"/>
      </left>
      <right/>
      <top/>
      <bottom/>
      <diagonal/>
    </border>
    <border>
      <left style="hair">
        <color indexed="64"/>
      </left>
      <right style="medium">
        <color indexed="64"/>
      </right>
      <top style="thin">
        <color indexed="56"/>
      </top>
      <bottom style="medium">
        <color indexed="64"/>
      </bottom>
      <diagonal/>
    </border>
    <border>
      <left style="hair">
        <color indexed="64"/>
      </left>
      <right/>
      <top style="thin">
        <color indexed="56"/>
      </top>
      <bottom/>
      <diagonal/>
    </border>
    <border>
      <left style="hair">
        <color indexed="64"/>
      </left>
      <right/>
      <top/>
      <bottom style="hair">
        <color indexed="64"/>
      </bottom>
      <diagonal/>
    </border>
    <border>
      <left/>
      <right style="medium">
        <color indexed="64"/>
      </right>
      <top/>
      <bottom style="hair">
        <color indexed="64"/>
      </bottom>
      <diagonal/>
    </border>
    <border>
      <left style="dashed">
        <color indexed="64"/>
      </left>
      <right style="dashed">
        <color indexed="64"/>
      </right>
      <top style="dashed">
        <color indexed="64"/>
      </top>
      <bottom style="dashed">
        <color indexed="64"/>
      </bottom>
      <diagonal/>
    </border>
    <border>
      <left/>
      <right style="thin">
        <color indexed="64"/>
      </right>
      <top style="thin">
        <color indexed="64"/>
      </top>
      <bottom style="thin">
        <color indexed="64"/>
      </bottom>
      <diagonal/>
    </border>
    <border>
      <left/>
      <right style="thin">
        <color indexed="64"/>
      </right>
      <top style="dotted">
        <color indexed="64"/>
      </top>
      <bottom/>
      <diagonal/>
    </border>
    <border>
      <left style="thin">
        <color indexed="64"/>
      </left>
      <right/>
      <top style="dotted">
        <color indexed="64"/>
      </top>
      <bottom/>
      <diagonal/>
    </border>
    <border>
      <left/>
      <right style="dotted">
        <color indexed="64"/>
      </right>
      <top style="dotted">
        <color indexed="64"/>
      </top>
      <bottom style="dotted">
        <color indexed="64"/>
      </bottom>
      <diagonal/>
    </border>
    <border>
      <left/>
      <right style="dotted">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718">
    <xf numFmtId="0" fontId="0" fillId="0" borderId="0" xfId="0"/>
    <xf numFmtId="0" fontId="3" fillId="0" borderId="0" xfId="0" applyFont="1"/>
    <xf numFmtId="0" fontId="2" fillId="0" borderId="0" xfId="0" applyFont="1" applyAlignment="1">
      <alignment horizontal="centerContinuous" vertical="center" wrapText="1"/>
    </xf>
    <xf numFmtId="0" fontId="3" fillId="0" borderId="0" xfId="0" applyFont="1" applyAlignment="1">
      <alignment horizontal="centerContinuous" vertical="center" wrapText="1"/>
    </xf>
    <xf numFmtId="0" fontId="3" fillId="0" borderId="0" xfId="0" applyFont="1" applyBorder="1"/>
    <xf numFmtId="0" fontId="3" fillId="0" borderId="0" xfId="0" applyFont="1" applyBorder="1" applyAlignment="1">
      <alignment horizontal="center"/>
    </xf>
    <xf numFmtId="0" fontId="0" fillId="0" borderId="0" xfId="0" applyBorder="1"/>
    <xf numFmtId="0" fontId="3" fillId="0" borderId="0" xfId="0" applyFont="1" applyAlignment="1">
      <alignment horizontal="left"/>
    </xf>
    <xf numFmtId="0" fontId="3" fillId="0" borderId="0" xfId="0" applyFont="1" applyBorder="1" applyAlignment="1">
      <alignment horizontal="centerContinuous" vertical="center" wrapText="1"/>
    </xf>
    <xf numFmtId="0" fontId="3" fillId="0" borderId="0" xfId="0" applyFont="1" applyBorder="1" applyAlignment="1">
      <alignment vertical="center"/>
    </xf>
    <xf numFmtId="0" fontId="3" fillId="0" borderId="0" xfId="0" applyFont="1" applyBorder="1" applyAlignment="1">
      <alignment horizontal="left"/>
    </xf>
    <xf numFmtId="0" fontId="7" fillId="0" borderId="0" xfId="0" applyFont="1" applyAlignment="1"/>
    <xf numFmtId="0" fontId="8" fillId="0" borderId="1" xfId="0" applyFont="1" applyBorder="1" applyAlignment="1">
      <alignment horizontal="center"/>
    </xf>
    <xf numFmtId="0" fontId="8" fillId="0" borderId="2" xfId="0" applyFont="1" applyBorder="1" applyAlignment="1">
      <alignment horizontal="center"/>
    </xf>
    <xf numFmtId="0" fontId="8" fillId="0" borderId="3" xfId="0" applyFont="1" applyBorder="1" applyAlignment="1">
      <alignment horizontal="center"/>
    </xf>
    <xf numFmtId="0" fontId="6" fillId="0" borderId="0" xfId="0" applyFont="1" applyAlignment="1">
      <alignment horizontal="left" vertical="center" wrapText="1" indent="6"/>
    </xf>
    <xf numFmtId="0" fontId="4" fillId="0" borderId="0" xfId="0" applyFont="1" applyAlignment="1">
      <alignment horizontal="left" vertical="center" wrapText="1"/>
    </xf>
    <xf numFmtId="0" fontId="0" fillId="0" borderId="0" xfId="0" applyAlignment="1">
      <alignment vertical="center" wrapText="1"/>
    </xf>
    <xf numFmtId="0" fontId="10" fillId="0" borderId="0" xfId="0" applyFont="1" applyAlignment="1">
      <alignment horizontal="center" vertical="center" wrapText="1"/>
    </xf>
    <xf numFmtId="0" fontId="5" fillId="0" borderId="0" xfId="0" applyFont="1" applyBorder="1" applyAlignment="1">
      <alignment horizontal="center"/>
    </xf>
    <xf numFmtId="0" fontId="0" fillId="0" borderId="0" xfId="0" applyAlignment="1">
      <alignment horizontal="left" vertical="center"/>
    </xf>
    <xf numFmtId="0" fontId="6" fillId="0" borderId="0" xfId="0" applyFont="1" applyAlignment="1">
      <alignment horizontal="left" vertical="center"/>
    </xf>
    <xf numFmtId="0" fontId="13" fillId="0" borderId="3" xfId="0" applyFont="1" applyBorder="1" applyAlignment="1">
      <alignment horizontal="center"/>
    </xf>
    <xf numFmtId="0" fontId="14" fillId="0" borderId="0" xfId="0" applyFont="1"/>
    <xf numFmtId="0" fontId="17" fillId="0" borderId="4" xfId="0" applyFont="1" applyBorder="1" applyAlignment="1">
      <alignment horizontal="left"/>
    </xf>
    <xf numFmtId="0" fontId="8" fillId="0" borderId="5" xfId="0" applyFont="1" applyBorder="1" applyAlignment="1">
      <alignment horizontal="center"/>
    </xf>
    <xf numFmtId="0" fontId="8" fillId="0" borderId="6" xfId="0" applyFont="1" applyBorder="1" applyAlignment="1">
      <alignment horizontal="left"/>
    </xf>
    <xf numFmtId="0" fontId="8" fillId="0" borderId="0" xfId="0" applyFont="1"/>
    <xf numFmtId="0" fontId="18" fillId="0" borderId="0"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0" xfId="0" applyFont="1" applyAlignment="1">
      <alignment horizontal="center"/>
    </xf>
    <xf numFmtId="0" fontId="18" fillId="0" borderId="0" xfId="0" applyFont="1" applyAlignment="1">
      <alignment horizontal="left"/>
    </xf>
    <xf numFmtId="0" fontId="12" fillId="0" borderId="0" xfId="0" applyFont="1" applyAlignment="1">
      <alignment horizontal="left" vertical="center"/>
    </xf>
    <xf numFmtId="0" fontId="8" fillId="0" borderId="0" xfId="0" applyFont="1" applyAlignment="1">
      <alignment horizontal="left" vertical="center"/>
    </xf>
    <xf numFmtId="0" fontId="23" fillId="0" borderId="0" xfId="0" applyFont="1" applyAlignment="1">
      <alignment horizontal="left"/>
    </xf>
    <xf numFmtId="0" fontId="12" fillId="0" borderId="0" xfId="0" applyFont="1" applyAlignment="1">
      <alignment horizontal="left"/>
    </xf>
    <xf numFmtId="0" fontId="12" fillId="0" borderId="0" xfId="0" applyFont="1" applyBorder="1" applyAlignment="1">
      <alignment horizontal="left" vertical="center"/>
    </xf>
    <xf numFmtId="0" fontId="19" fillId="0" borderId="0" xfId="0" applyFont="1" applyBorder="1"/>
    <xf numFmtId="0" fontId="8" fillId="0" borderId="0" xfId="0" applyFont="1" applyAlignment="1">
      <alignment horizontal="centerContinuous" vertical="center" wrapText="1"/>
    </xf>
    <xf numFmtId="0" fontId="8" fillId="0" borderId="0" xfId="0" applyFont="1" applyBorder="1"/>
    <xf numFmtId="0" fontId="8" fillId="0" borderId="0" xfId="0" applyFont="1" applyBorder="1" applyAlignment="1">
      <alignment horizontal="left" vertical="center"/>
    </xf>
    <xf numFmtId="0" fontId="16" fillId="0" borderId="0" xfId="0" applyFont="1" applyBorder="1" applyAlignment="1">
      <alignment horizontal="center" vertical="center" wrapText="1"/>
    </xf>
    <xf numFmtId="0" fontId="19" fillId="0" borderId="0" xfId="0" applyFont="1" applyAlignment="1">
      <alignment horizontal="centerContinuous" vertical="center" wrapText="1"/>
    </xf>
    <xf numFmtId="0" fontId="19" fillId="0" borderId="0" xfId="0" applyFont="1" applyBorder="1" applyAlignment="1">
      <alignment horizontal="centerContinuous" vertical="center" wrapText="1"/>
    </xf>
    <xf numFmtId="0" fontId="18" fillId="0" borderId="0" xfId="0" applyFont="1" applyBorder="1" applyAlignment="1">
      <alignment horizontal="centerContinuous" vertical="center" wrapText="1"/>
    </xf>
    <xf numFmtId="0" fontId="19" fillId="0" borderId="1" xfId="0" applyFont="1" applyBorder="1" applyAlignment="1">
      <alignment horizontal="left"/>
    </xf>
    <xf numFmtId="0" fontId="8" fillId="0" borderId="1" xfId="0" applyFont="1" applyBorder="1" applyAlignment="1">
      <alignment vertical="center" wrapText="1"/>
    </xf>
    <xf numFmtId="0" fontId="8" fillId="0" borderId="0" xfId="0" applyFont="1" applyBorder="1" applyAlignment="1">
      <alignment vertical="center" wrapText="1"/>
    </xf>
    <xf numFmtId="0" fontId="19" fillId="0" borderId="2" xfId="0" applyFont="1" applyBorder="1" applyAlignment="1">
      <alignment horizontal="left"/>
    </xf>
    <xf numFmtId="0" fontId="8" fillId="0" borderId="2" xfId="0" applyFont="1" applyBorder="1" applyAlignment="1">
      <alignment horizontal="center" vertical="center" wrapText="1"/>
    </xf>
    <xf numFmtId="0" fontId="13" fillId="0" borderId="7" xfId="0" applyFont="1" applyBorder="1" applyAlignment="1">
      <alignment horizontal="center"/>
    </xf>
    <xf numFmtId="0" fontId="8" fillId="0" borderId="0" xfId="0" applyFont="1" applyBorder="1" applyAlignment="1">
      <alignment horizontal="center" vertical="center" wrapText="1"/>
    </xf>
    <xf numFmtId="0" fontId="8" fillId="0" borderId="8" xfId="0" applyFont="1" applyBorder="1" applyAlignment="1">
      <alignment horizontal="center"/>
    </xf>
    <xf numFmtId="0" fontId="13" fillId="0" borderId="8" xfId="0" applyFont="1" applyBorder="1" applyAlignment="1">
      <alignment horizontal="center"/>
    </xf>
    <xf numFmtId="0" fontId="13" fillId="0" borderId="2" xfId="0" applyFont="1" applyBorder="1" applyAlignment="1">
      <alignment horizontal="center"/>
    </xf>
    <xf numFmtId="0" fontId="13" fillId="0" borderId="0" xfId="0" applyFont="1" applyBorder="1" applyAlignment="1">
      <alignment horizontal="center"/>
    </xf>
    <xf numFmtId="0" fontId="19" fillId="0" borderId="3" xfId="0" applyFont="1" applyBorder="1" applyAlignment="1">
      <alignment horizontal="left"/>
    </xf>
    <xf numFmtId="0" fontId="13" fillId="0" borderId="9" xfId="0" applyFont="1" applyBorder="1" applyAlignment="1">
      <alignment horizontal="center"/>
    </xf>
    <xf numFmtId="0" fontId="24" fillId="0" borderId="10" xfId="0" applyFont="1" applyBorder="1" applyAlignment="1">
      <alignment horizontal="center"/>
    </xf>
    <xf numFmtId="0" fontId="24" fillId="0" borderId="3" xfId="0" applyFont="1" applyBorder="1" applyAlignment="1">
      <alignment horizontal="center"/>
    </xf>
    <xf numFmtId="0" fontId="24" fillId="0" borderId="0" xfId="0" applyFont="1" applyBorder="1" applyAlignment="1">
      <alignment horizontal="center"/>
    </xf>
    <xf numFmtId="0" fontId="8" fillId="0" borderId="5" xfId="0" applyFont="1" applyBorder="1" applyAlignment="1">
      <alignment horizontal="left"/>
    </xf>
    <xf numFmtId="0" fontId="8" fillId="0" borderId="5" xfId="0" quotePrefix="1" applyFont="1" applyBorder="1" applyAlignment="1">
      <alignment horizontal="left" indent="4"/>
    </xf>
    <xf numFmtId="0" fontId="19" fillId="0" borderId="0" xfId="0" applyFont="1"/>
    <xf numFmtId="0" fontId="21" fillId="0" borderId="0" xfId="0" applyFont="1" applyAlignment="1">
      <alignment horizontal="left"/>
    </xf>
    <xf numFmtId="0" fontId="21" fillId="0" borderId="0" xfId="0" applyFont="1"/>
    <xf numFmtId="0" fontId="21" fillId="0" borderId="0" xfId="0" applyFont="1" applyAlignment="1">
      <alignment horizontal="left" vertical="center" wrapText="1"/>
    </xf>
    <xf numFmtId="0" fontId="19" fillId="0" borderId="0" xfId="0" applyFont="1" applyBorder="1" applyAlignment="1">
      <alignment horizontal="left" vertical="center" wrapText="1"/>
    </xf>
    <xf numFmtId="0" fontId="8" fillId="0" borderId="0" xfId="0" applyFont="1" applyBorder="1" applyAlignment="1">
      <alignment wrapText="1"/>
    </xf>
    <xf numFmtId="0" fontId="19" fillId="0" borderId="0" xfId="0" applyFont="1" applyAlignment="1">
      <alignment horizontal="left"/>
    </xf>
    <xf numFmtId="0" fontId="25" fillId="0" borderId="0" xfId="0" applyFont="1" applyAlignment="1">
      <alignment horizontal="center" vertical="center"/>
    </xf>
    <xf numFmtId="0" fontId="8" fillId="0" borderId="0" xfId="0" applyFont="1" applyAlignment="1">
      <alignment vertical="center"/>
    </xf>
    <xf numFmtId="0" fontId="8" fillId="0" borderId="7" xfId="0" applyFont="1" applyBorder="1" applyAlignment="1">
      <alignment horizontal="center"/>
    </xf>
    <xf numFmtId="0" fontId="8" fillId="0" borderId="9" xfId="0" applyFont="1" applyBorder="1" applyAlignment="1">
      <alignment horizontal="center"/>
    </xf>
    <xf numFmtId="0" fontId="8" fillId="0" borderId="8" xfId="0" applyFont="1" applyBorder="1" applyAlignment="1">
      <alignment horizontal="center" vertical="center" wrapText="1"/>
    </xf>
    <xf numFmtId="0" fontId="8" fillId="0" borderId="1" xfId="0" applyFont="1" applyBorder="1" applyAlignment="1">
      <alignment horizontal="center" vertical="center"/>
    </xf>
    <xf numFmtId="0" fontId="8" fillId="0" borderId="11" xfId="0" applyFont="1" applyBorder="1" applyAlignment="1">
      <alignment horizontal="center" vertical="center" wrapText="1"/>
    </xf>
    <xf numFmtId="0" fontId="8" fillId="0" borderId="2" xfId="0" applyFont="1" applyBorder="1" applyAlignment="1">
      <alignment horizontal="center" vertical="center"/>
    </xf>
    <xf numFmtId="0" fontId="13" fillId="0" borderId="11" xfId="0" applyFont="1" applyBorder="1" applyAlignment="1">
      <alignment horizontal="center"/>
    </xf>
    <xf numFmtId="0" fontId="8" fillId="0" borderId="9" xfId="0" applyFont="1" applyBorder="1" applyAlignment="1">
      <alignment horizontal="center" vertical="center" wrapText="1"/>
    </xf>
    <xf numFmtId="0" fontId="13" fillId="0" borderId="12" xfId="0" applyFont="1" applyBorder="1" applyAlignment="1">
      <alignment horizontal="center"/>
    </xf>
    <xf numFmtId="0" fontId="19" fillId="0" borderId="0" xfId="0" applyFont="1" applyAlignment="1">
      <alignment horizontal="left" vertical="center" wrapText="1"/>
    </xf>
    <xf numFmtId="0" fontId="8" fillId="0" borderId="0" xfId="0" applyFont="1" applyAlignment="1">
      <alignment horizontal="left" vertical="center" wrapText="1" indent="6"/>
    </xf>
    <xf numFmtId="0" fontId="19" fillId="0" borderId="1" xfId="0" applyFont="1" applyBorder="1"/>
    <xf numFmtId="0" fontId="12" fillId="0" borderId="2" xfId="0" applyFont="1" applyBorder="1" applyAlignment="1">
      <alignment horizontal="center"/>
    </xf>
    <xf numFmtId="0" fontId="12" fillId="0" borderId="7" xfId="0" applyFont="1" applyBorder="1" applyAlignment="1">
      <alignment horizontal="centerContinuous" vertical="center" wrapText="1"/>
    </xf>
    <xf numFmtId="0" fontId="12" fillId="0" borderId="13" xfId="0" applyFont="1" applyBorder="1" applyAlignment="1">
      <alignment horizontal="centerContinuous" vertical="center" wrapText="1"/>
    </xf>
    <xf numFmtId="0" fontId="8" fillId="0" borderId="0" xfId="0" applyFont="1" applyAlignment="1">
      <alignment horizontal="left"/>
    </xf>
    <xf numFmtId="0" fontId="19" fillId="0" borderId="2" xfId="0" applyFont="1" applyBorder="1"/>
    <xf numFmtId="0" fontId="8" fillId="0" borderId="8" xfId="0" applyFont="1" applyBorder="1"/>
    <xf numFmtId="0" fontId="8" fillId="0" borderId="11" xfId="0" applyFont="1" applyBorder="1"/>
    <xf numFmtId="0" fontId="8" fillId="0" borderId="9" xfId="0" applyFont="1" applyBorder="1"/>
    <xf numFmtId="0" fontId="8" fillId="0" borderId="14" xfId="0" applyFont="1" applyBorder="1"/>
    <xf numFmtId="0" fontId="8" fillId="0" borderId="12" xfId="0" applyFont="1" applyBorder="1"/>
    <xf numFmtId="0" fontId="19" fillId="0" borderId="0" xfId="0" applyFont="1" applyBorder="1" applyAlignment="1">
      <alignment horizontal="center"/>
    </xf>
    <xf numFmtId="0" fontId="24" fillId="0" borderId="15" xfId="0" applyFont="1" applyBorder="1" applyAlignment="1">
      <alignment horizontal="center"/>
    </xf>
    <xf numFmtId="0" fontId="19" fillId="0" borderId="16" xfId="0" applyFont="1" applyBorder="1"/>
    <xf numFmtId="0" fontId="19" fillId="0" borderId="17" xfId="0" applyFont="1" applyBorder="1"/>
    <xf numFmtId="0" fontId="19" fillId="0" borderId="18" xfId="0" applyFont="1" applyBorder="1"/>
    <xf numFmtId="0" fontId="19" fillId="0" borderId="0" xfId="0" applyFont="1" applyAlignment="1">
      <alignment vertical="center"/>
    </xf>
    <xf numFmtId="0" fontId="12" fillId="0" borderId="1" xfId="0" applyFont="1" applyBorder="1" applyAlignment="1">
      <alignment horizontal="center"/>
    </xf>
    <xf numFmtId="0" fontId="8" fillId="0" borderId="4" xfId="0" applyFont="1" applyBorder="1" applyAlignment="1">
      <alignment horizontal="left"/>
    </xf>
    <xf numFmtId="0" fontId="8" fillId="0" borderId="0" xfId="0" applyFont="1" applyAlignment="1">
      <alignment horizontal="left" vertical="center" indent="6"/>
    </xf>
    <xf numFmtId="0" fontId="12" fillId="0" borderId="3" xfId="0" applyFont="1" applyBorder="1" applyAlignment="1">
      <alignment horizontal="center"/>
    </xf>
    <xf numFmtId="0" fontId="16" fillId="0" borderId="3" xfId="0" applyFont="1" applyBorder="1" applyAlignment="1">
      <alignment horizontal="center"/>
    </xf>
    <xf numFmtId="0" fontId="8" fillId="0" borderId="0" xfId="0" applyFont="1" applyAlignment="1"/>
    <xf numFmtId="0" fontId="18" fillId="0" borderId="19" xfId="0" applyFont="1" applyFill="1" applyBorder="1" applyAlignment="1">
      <alignment horizontal="center"/>
    </xf>
    <xf numFmtId="0" fontId="22" fillId="0" borderId="0" xfId="0" applyFont="1" applyAlignment="1">
      <alignment wrapText="1"/>
    </xf>
    <xf numFmtId="0" fontId="1" fillId="0" borderId="0" xfId="0" applyFont="1"/>
    <xf numFmtId="0" fontId="17" fillId="0" borderId="0" xfId="0" applyFont="1" applyAlignment="1">
      <alignment horizontal="center" vertical="center" wrapText="1"/>
    </xf>
    <xf numFmtId="0" fontId="8" fillId="0" borderId="0" xfId="0" applyFont="1" applyAlignment="1">
      <alignment vertical="center" wrapText="1"/>
    </xf>
    <xf numFmtId="0" fontId="21" fillId="0" borderId="0" xfId="0" applyFont="1" applyAlignment="1">
      <alignment horizontal="center" vertical="center" wrapText="1"/>
    </xf>
    <xf numFmtId="0" fontId="32" fillId="0" borderId="0" xfId="0" applyFont="1" applyFill="1" applyBorder="1" applyAlignment="1">
      <alignment horizontal="left"/>
    </xf>
    <xf numFmtId="0" fontId="18" fillId="0" borderId="0" xfId="0" applyFont="1" applyFill="1" applyBorder="1" applyAlignment="1">
      <alignment horizontal="center"/>
    </xf>
    <xf numFmtId="0" fontId="19" fillId="0" borderId="0" xfId="0" applyFont="1" applyFill="1" applyBorder="1" applyAlignment="1">
      <alignment horizontal="left"/>
    </xf>
    <xf numFmtId="0" fontId="19" fillId="0" borderId="0" xfId="0" applyFont="1" applyFill="1" applyBorder="1"/>
    <xf numFmtId="0" fontId="1" fillId="0" borderId="0" xfId="0" applyFont="1" applyAlignment="1">
      <alignment horizontal="left"/>
    </xf>
    <xf numFmtId="0" fontId="2" fillId="0" borderId="0" xfId="0" applyFont="1" applyBorder="1" applyAlignment="1">
      <alignment horizontal="left"/>
    </xf>
    <xf numFmtId="0" fontId="8" fillId="0" borderId="4" xfId="0" applyFont="1" applyBorder="1" applyProtection="1"/>
    <xf numFmtId="3" fontId="12" fillId="2" borderId="10" xfId="1" applyNumberFormat="1" applyFont="1" applyFill="1" applyBorder="1" applyAlignment="1" applyProtection="1">
      <alignment horizontal="right" vertical="center" wrapText="1"/>
    </xf>
    <xf numFmtId="0" fontId="19" fillId="2" borderId="10" xfId="0" applyFont="1" applyFill="1" applyBorder="1"/>
    <xf numFmtId="0" fontId="18" fillId="0" borderId="10" xfId="0" applyFont="1" applyBorder="1" applyAlignment="1">
      <alignment horizontal="center"/>
    </xf>
    <xf numFmtId="0" fontId="8" fillId="0" borderId="0" xfId="0" applyFont="1" applyAlignment="1">
      <alignment wrapText="1"/>
    </xf>
    <xf numFmtId="0" fontId="12" fillId="2" borderId="10" xfId="0" applyFont="1" applyFill="1" applyBorder="1"/>
    <xf numFmtId="0" fontId="12" fillId="0" borderId="10" xfId="0" applyFont="1" applyBorder="1" applyAlignment="1">
      <alignment horizontal="left"/>
    </xf>
    <xf numFmtId="0" fontId="12" fillId="0" borderId="0" xfId="0" applyFont="1" applyAlignment="1">
      <alignment vertical="center"/>
    </xf>
    <xf numFmtId="0" fontId="33" fillId="0" borderId="0" xfId="0" applyFont="1" applyAlignment="1">
      <alignment horizontal="left"/>
    </xf>
    <xf numFmtId="0" fontId="33" fillId="0" borderId="0" xfId="0" applyFont="1"/>
    <xf numFmtId="0" fontId="34" fillId="0" borderId="0" xfId="0" applyFont="1"/>
    <xf numFmtId="0" fontId="33" fillId="0" borderId="0" xfId="0" applyFont="1" applyAlignment="1">
      <alignment horizontal="center" vertical="center" wrapText="1"/>
    </xf>
    <xf numFmtId="0" fontId="32" fillId="0" borderId="0" xfId="0" applyFont="1" applyAlignment="1">
      <alignment horizontal="left"/>
    </xf>
    <xf numFmtId="0" fontId="35" fillId="0" borderId="0" xfId="0" applyFont="1" applyAlignment="1">
      <alignment horizontal="left"/>
    </xf>
    <xf numFmtId="0" fontId="36" fillId="0" borderId="0" xfId="0" applyFont="1" applyAlignment="1">
      <alignment horizontal="left"/>
    </xf>
    <xf numFmtId="0" fontId="33" fillId="0" borderId="1" xfId="0" applyFont="1" applyBorder="1"/>
    <xf numFmtId="0" fontId="34" fillId="0" borderId="1" xfId="0" applyFont="1" applyBorder="1" applyAlignment="1">
      <alignment horizontal="center" vertical="center"/>
    </xf>
    <xf numFmtId="0" fontId="34" fillId="0" borderId="7" xfId="0" applyFont="1" applyBorder="1" applyAlignment="1">
      <alignment horizontal="center"/>
    </xf>
    <xf numFmtId="0" fontId="33" fillId="0" borderId="2" xfId="0" applyFont="1" applyBorder="1"/>
    <xf numFmtId="0" fontId="34" fillId="0" borderId="2" xfId="0" applyFont="1" applyBorder="1" applyAlignment="1">
      <alignment horizontal="center"/>
    </xf>
    <xf numFmtId="0" fontId="37" fillId="0" borderId="1" xfId="0" applyFont="1" applyBorder="1" applyAlignment="1">
      <alignment horizontal="center"/>
    </xf>
    <xf numFmtId="0" fontId="34" fillId="0" borderId="8" xfId="0" applyFont="1" applyBorder="1" applyAlignment="1">
      <alignment horizontal="center" vertical="center" wrapText="1"/>
    </xf>
    <xf numFmtId="0" fontId="34" fillId="0" borderId="2" xfId="0" applyFont="1" applyFill="1" applyBorder="1" applyAlignment="1">
      <alignment horizontal="center"/>
    </xf>
    <xf numFmtId="0" fontId="37" fillId="0" borderId="2" xfId="0" applyFont="1" applyBorder="1" applyAlignment="1">
      <alignment horizontal="center"/>
    </xf>
    <xf numFmtId="0" fontId="34" fillId="0" borderId="1" xfId="0" applyFont="1" applyBorder="1" applyAlignment="1">
      <alignment horizontal="center"/>
    </xf>
    <xf numFmtId="0" fontId="34" fillId="0" borderId="11" xfId="0" applyFont="1" applyBorder="1" applyAlignment="1">
      <alignment horizontal="center"/>
    </xf>
    <xf numFmtId="0" fontId="34" fillId="0" borderId="8" xfId="0" applyFont="1" applyBorder="1" applyAlignment="1">
      <alignment horizontal="center"/>
    </xf>
    <xf numFmtId="0" fontId="38" fillId="0" borderId="2" xfId="0" applyFont="1" applyBorder="1" applyAlignment="1">
      <alignment horizontal="center"/>
    </xf>
    <xf numFmtId="0" fontId="39" fillId="0" borderId="2" xfId="0" applyFont="1" applyBorder="1" applyAlignment="1">
      <alignment horizontal="center"/>
    </xf>
    <xf numFmtId="0" fontId="33" fillId="0" borderId="3" xfId="0" applyFont="1" applyBorder="1"/>
    <xf numFmtId="0" fontId="34" fillId="0" borderId="3" xfId="0" applyFont="1" applyBorder="1" applyAlignment="1">
      <alignment horizontal="center"/>
    </xf>
    <xf numFmtId="0" fontId="37" fillId="0" borderId="3" xfId="0" applyFont="1" applyBorder="1" applyAlignment="1">
      <alignment horizontal="center"/>
    </xf>
    <xf numFmtId="0" fontId="38" fillId="0" borderId="3" xfId="0" applyFont="1" applyBorder="1" applyAlignment="1">
      <alignment horizontal="center"/>
    </xf>
    <xf numFmtId="0" fontId="34" fillId="0" borderId="9" xfId="0" applyFont="1" applyBorder="1" applyAlignment="1">
      <alignment horizontal="center"/>
    </xf>
    <xf numFmtId="0" fontId="38" fillId="0" borderId="10" xfId="0" applyFont="1" applyBorder="1" applyAlignment="1">
      <alignment horizontal="center"/>
    </xf>
    <xf numFmtId="0" fontId="38" fillId="0" borderId="10" xfId="0" applyFont="1" applyFill="1" applyBorder="1" applyAlignment="1">
      <alignment horizontal="center"/>
    </xf>
    <xf numFmtId="0" fontId="38" fillId="0" borderId="15" xfId="0" applyFont="1" applyBorder="1" applyAlignment="1">
      <alignment horizontal="center" wrapText="1"/>
    </xf>
    <xf numFmtId="0" fontId="37" fillId="0" borderId="10" xfId="0" applyFont="1" applyBorder="1"/>
    <xf numFmtId="0" fontId="34" fillId="0" borderId="2" xfId="0" applyFont="1" applyBorder="1"/>
    <xf numFmtId="0" fontId="34" fillId="0" borderId="5" xfId="0" applyFont="1" applyBorder="1" applyAlignment="1">
      <alignment horizontal="center"/>
    </xf>
    <xf numFmtId="0" fontId="34" fillId="0" borderId="6" xfId="0" applyFont="1" applyBorder="1" applyAlignment="1">
      <alignment horizontal="left"/>
    </xf>
    <xf numFmtId="0" fontId="33" fillId="0" borderId="0" xfId="0" applyFont="1" applyBorder="1"/>
    <xf numFmtId="0" fontId="34" fillId="3" borderId="2" xfId="0" applyFont="1" applyFill="1" applyBorder="1" applyAlignment="1">
      <alignment horizontal="center"/>
    </xf>
    <xf numFmtId="0" fontId="32" fillId="0" borderId="2" xfId="0" applyFont="1" applyBorder="1" applyAlignment="1">
      <alignment horizontal="center"/>
    </xf>
    <xf numFmtId="0" fontId="34" fillId="0" borderId="5" xfId="0" applyFont="1" applyBorder="1" applyAlignment="1">
      <alignment horizontal="left"/>
    </xf>
    <xf numFmtId="0" fontId="33" fillId="3" borderId="0" xfId="0" applyFont="1" applyFill="1" applyBorder="1"/>
    <xf numFmtId="0" fontId="37" fillId="0" borderId="14" xfId="0" applyFont="1" applyBorder="1" applyAlignment="1">
      <alignment horizontal="left" vertical="center"/>
    </xf>
    <xf numFmtId="0" fontId="33" fillId="0" borderId="0" xfId="0" applyFont="1" applyAlignment="1">
      <alignment horizontal="centerContinuous" vertical="center" wrapText="1"/>
    </xf>
    <xf numFmtId="0" fontId="34" fillId="0" borderId="0" xfId="0" applyFont="1" applyBorder="1"/>
    <xf numFmtId="0" fontId="34" fillId="0" borderId="0" xfId="0" applyFont="1" applyAlignment="1">
      <alignment horizontal="centerContinuous" vertical="center" wrapText="1"/>
    </xf>
    <xf numFmtId="0" fontId="34" fillId="0" borderId="0" xfId="0" applyFont="1" applyBorder="1" applyAlignment="1">
      <alignment horizontal="center"/>
    </xf>
    <xf numFmtId="0" fontId="40" fillId="0" borderId="0" xfId="0" applyFont="1" applyAlignment="1">
      <alignment horizontal="centerContinuous" vertical="center" wrapText="1"/>
    </xf>
    <xf numFmtId="0" fontId="34" fillId="0" borderId="0" xfId="0" applyFont="1" applyAlignment="1">
      <alignment horizontal="centerContinuous" vertical="top" wrapText="1"/>
    </xf>
    <xf numFmtId="0" fontId="34" fillId="0" borderId="0" xfId="0" applyFont="1" applyAlignment="1">
      <alignment horizontal="center" vertical="center"/>
    </xf>
    <xf numFmtId="0" fontId="34" fillId="0" borderId="0" xfId="0" applyFont="1" applyBorder="1" applyAlignment="1">
      <alignment horizontal="center" vertical="center"/>
    </xf>
    <xf numFmtId="0" fontId="34" fillId="3" borderId="0" xfId="0" applyFont="1" applyFill="1"/>
    <xf numFmtId="0" fontId="34" fillId="3" borderId="0" xfId="0" applyFont="1" applyFill="1" applyBorder="1"/>
    <xf numFmtId="0" fontId="41" fillId="0" borderId="0" xfId="0" applyFont="1" applyAlignment="1">
      <alignment wrapText="1"/>
    </xf>
    <xf numFmtId="0" fontId="39" fillId="0" borderId="0" xfId="0" applyFont="1" applyBorder="1" applyAlignment="1">
      <alignment horizontal="center"/>
    </xf>
    <xf numFmtId="0" fontId="37" fillId="0" borderId="0" xfId="0" applyFont="1" applyAlignment="1">
      <alignment horizontal="left"/>
    </xf>
    <xf numFmtId="0" fontId="37" fillId="0" borderId="13" xfId="0" applyFont="1" applyBorder="1" applyAlignment="1">
      <alignment horizontal="center" vertical="center" wrapText="1"/>
    </xf>
    <xf numFmtId="0" fontId="34" fillId="0" borderId="1" xfId="0" applyFont="1" applyBorder="1" applyAlignment="1">
      <alignment horizontal="center" wrapText="1"/>
    </xf>
    <xf numFmtId="0" fontId="34" fillId="0" borderId="1" xfId="0" applyFont="1" applyBorder="1"/>
    <xf numFmtId="0" fontId="34" fillId="0" borderId="3" xfId="0" applyFont="1" applyBorder="1"/>
    <xf numFmtId="0" fontId="34" fillId="0" borderId="10" xfId="0" applyFont="1" applyBorder="1" applyAlignment="1">
      <alignment horizontal="center"/>
    </xf>
    <xf numFmtId="0" fontId="37" fillId="0" borderId="10" xfId="0" applyFont="1" applyBorder="1" applyAlignment="1">
      <alignment horizontal="center"/>
    </xf>
    <xf numFmtId="0" fontId="37" fillId="0" borderId="4" xfId="0" applyFont="1" applyBorder="1" applyAlignment="1">
      <alignment horizontal="left"/>
    </xf>
    <xf numFmtId="0" fontId="34" fillId="0" borderId="5" xfId="0" applyFont="1" applyBorder="1" applyAlignment="1">
      <alignment horizontal="left" wrapText="1"/>
    </xf>
    <xf numFmtId="0" fontId="37" fillId="0" borderId="20" xfId="0" applyFont="1" applyBorder="1" applyAlignment="1">
      <alignment horizontal="left"/>
    </xf>
    <xf numFmtId="0" fontId="34" fillId="0" borderId="4" xfId="0" applyFont="1" applyBorder="1" applyAlignment="1">
      <alignment horizontal="left"/>
    </xf>
    <xf numFmtId="0" fontId="37" fillId="0" borderId="10" xfId="0" applyFont="1" applyBorder="1" applyAlignment="1">
      <alignment horizontal="left"/>
    </xf>
    <xf numFmtId="0" fontId="37" fillId="0" borderId="21" xfId="0" applyFont="1" applyBorder="1" applyAlignment="1">
      <alignment horizontal="center" vertical="center" wrapText="1"/>
    </xf>
    <xf numFmtId="0" fontId="37" fillId="0" borderId="7" xfId="0" applyFont="1" applyBorder="1" applyAlignment="1">
      <alignment horizontal="center"/>
    </xf>
    <xf numFmtId="0" fontId="34" fillId="0" borderId="1" xfId="0" applyFont="1" applyBorder="1" applyAlignment="1">
      <alignment horizontal="center" vertical="center" wrapText="1"/>
    </xf>
    <xf numFmtId="0" fontId="37" fillId="0" borderId="8" xfId="0" applyFont="1" applyBorder="1" applyAlignment="1">
      <alignment horizontal="center"/>
    </xf>
    <xf numFmtId="0" fontId="37" fillId="0" borderId="1" xfId="0" applyFont="1" applyBorder="1" applyAlignment="1">
      <alignment horizontal="left"/>
    </xf>
    <xf numFmtId="0" fontId="42" fillId="0" borderId="20" xfId="0" applyFont="1" applyBorder="1" applyAlignment="1">
      <alignment horizontal="center"/>
    </xf>
    <xf numFmtId="0" fontId="37" fillId="0" borderId="5" xfId="0" applyFont="1" applyBorder="1" applyAlignment="1">
      <alignment horizontal="left"/>
    </xf>
    <xf numFmtId="0" fontId="42" fillId="0" borderId="5" xfId="0" applyFont="1" applyBorder="1" applyAlignment="1">
      <alignment horizontal="center"/>
    </xf>
    <xf numFmtId="0" fontId="34" fillId="0" borderId="5" xfId="0" applyFont="1" applyBorder="1" applyAlignment="1">
      <alignment horizontal="left" indent="3"/>
    </xf>
    <xf numFmtId="0" fontId="34" fillId="0" borderId="3" xfId="0" applyFont="1" applyBorder="1" applyAlignment="1">
      <alignment horizontal="left"/>
    </xf>
    <xf numFmtId="0" fontId="8" fillId="0" borderId="5" xfId="0" applyFont="1" applyBorder="1" applyProtection="1">
      <protection locked="0"/>
    </xf>
    <xf numFmtId="0" fontId="8" fillId="0" borderId="6" xfId="0" applyFont="1" applyBorder="1" applyProtection="1">
      <protection locked="0"/>
    </xf>
    <xf numFmtId="0" fontId="19" fillId="0" borderId="5" xfId="0" applyFont="1" applyBorder="1" applyProtection="1">
      <protection locked="0"/>
    </xf>
    <xf numFmtId="0" fontId="19" fillId="0" borderId="6" xfId="0" applyFont="1" applyBorder="1" applyProtection="1">
      <protection locked="0"/>
    </xf>
    <xf numFmtId="0" fontId="12" fillId="2" borderId="10" xfId="0" applyFont="1" applyFill="1" applyBorder="1" applyProtection="1"/>
    <xf numFmtId="0" fontId="8" fillId="0" borderId="5" xfId="0" applyFont="1" applyBorder="1" applyAlignment="1" applyProtection="1">
      <alignment horizontal="left"/>
      <protection locked="0"/>
    </xf>
    <xf numFmtId="0" fontId="16" fillId="0" borderId="22" xfId="0" applyFont="1" applyBorder="1" applyAlignment="1" applyProtection="1">
      <alignment horizontal="left"/>
      <protection locked="0"/>
    </xf>
    <xf numFmtId="0" fontId="19" fillId="0" borderId="23" xfId="0" applyFont="1" applyBorder="1" applyProtection="1">
      <protection locked="0"/>
    </xf>
    <xf numFmtId="0" fontId="19" fillId="0" borderId="24" xfId="0" applyFont="1" applyBorder="1" applyProtection="1">
      <protection locked="0"/>
    </xf>
    <xf numFmtId="0" fontId="16" fillId="0" borderId="22" xfId="0" applyFont="1" applyBorder="1" applyProtection="1">
      <protection locked="0"/>
    </xf>
    <xf numFmtId="0" fontId="19" fillId="0" borderId="25" xfId="0" applyFont="1" applyBorder="1" applyProtection="1">
      <protection locked="0"/>
    </xf>
    <xf numFmtId="0" fontId="19" fillId="0" borderId="22" xfId="0" applyFont="1" applyBorder="1" applyProtection="1">
      <protection locked="0"/>
    </xf>
    <xf numFmtId="0" fontId="8" fillId="0" borderId="6" xfId="0" applyFont="1" applyBorder="1" applyAlignment="1" applyProtection="1">
      <alignment horizontal="left"/>
      <protection locked="0"/>
    </xf>
    <xf numFmtId="0" fontId="19" fillId="0" borderId="26" xfId="0" applyFont="1" applyBorder="1" applyProtection="1">
      <protection locked="0"/>
    </xf>
    <xf numFmtId="0" fontId="19" fillId="0" borderId="27" xfId="0" applyFont="1" applyBorder="1" applyProtection="1">
      <protection locked="0"/>
    </xf>
    <xf numFmtId="0" fontId="19" fillId="0" borderId="28" xfId="0" applyFont="1" applyBorder="1" applyProtection="1">
      <protection locked="0"/>
    </xf>
    <xf numFmtId="0" fontId="8" fillId="0" borderId="5" xfId="0" applyFont="1" applyFill="1" applyBorder="1" applyAlignment="1" applyProtection="1">
      <alignment horizontal="left"/>
      <protection locked="0"/>
    </xf>
    <xf numFmtId="0" fontId="19" fillId="0" borderId="29" xfId="0" applyFont="1" applyBorder="1" applyProtection="1">
      <protection locked="0"/>
    </xf>
    <xf numFmtId="0" fontId="19" fillId="0" borderId="30" xfId="0" applyFont="1" applyBorder="1" applyProtection="1">
      <protection locked="0"/>
    </xf>
    <xf numFmtId="0" fontId="19" fillId="0" borderId="31" xfId="0" applyFont="1" applyBorder="1" applyProtection="1">
      <protection locked="0"/>
    </xf>
    <xf numFmtId="0" fontId="21" fillId="0" borderId="0" xfId="0" applyFont="1" applyBorder="1" applyAlignment="1">
      <alignment vertical="center" wrapText="1"/>
    </xf>
    <xf numFmtId="0" fontId="8" fillId="0" borderId="0" xfId="0" applyFont="1" applyBorder="1" applyAlignment="1">
      <alignment horizontal="left"/>
    </xf>
    <xf numFmtId="0" fontId="18" fillId="0" borderId="4" xfId="0" applyFont="1" applyBorder="1" applyAlignment="1" applyProtection="1">
      <alignment horizontal="center"/>
      <protection locked="0"/>
    </xf>
    <xf numFmtId="0" fontId="19" fillId="0" borderId="16" xfId="0" applyFont="1" applyBorder="1" applyProtection="1">
      <protection locked="0"/>
    </xf>
    <xf numFmtId="0" fontId="19" fillId="0" borderId="17" xfId="0" applyFont="1" applyBorder="1" applyProtection="1">
      <protection locked="0"/>
    </xf>
    <xf numFmtId="0" fontId="19" fillId="0" borderId="18" xfId="0" applyFont="1" applyBorder="1" applyProtection="1">
      <protection locked="0"/>
    </xf>
    <xf numFmtId="0" fontId="8" fillId="0" borderId="5" xfId="0" applyFont="1" applyBorder="1" applyAlignment="1" applyProtection="1">
      <alignment horizontal="center"/>
      <protection locked="0"/>
    </xf>
    <xf numFmtId="0" fontId="18" fillId="0" borderId="5" xfId="0" applyFont="1" applyBorder="1" applyAlignment="1" applyProtection="1">
      <alignment horizontal="left"/>
      <protection locked="0"/>
    </xf>
    <xf numFmtId="0" fontId="8" fillId="0" borderId="23" xfId="0" applyFont="1" applyBorder="1" applyProtection="1">
      <protection locked="0"/>
    </xf>
    <xf numFmtId="0" fontId="18" fillId="0" borderId="20" xfId="0" applyFont="1" applyBorder="1" applyAlignment="1" applyProtection="1">
      <alignment horizontal="left"/>
      <protection locked="0"/>
    </xf>
    <xf numFmtId="0" fontId="19" fillId="0" borderId="23" xfId="0" applyFont="1" applyBorder="1" applyAlignment="1" applyProtection="1">
      <alignment horizontal="centerContinuous" vertical="center" wrapText="1"/>
      <protection locked="0"/>
    </xf>
    <xf numFmtId="0" fontId="19" fillId="0" borderId="24" xfId="0" applyFont="1" applyBorder="1" applyAlignment="1" applyProtection="1">
      <alignment horizontal="centerContinuous" vertical="center" wrapText="1"/>
      <protection locked="0"/>
    </xf>
    <xf numFmtId="0" fontId="8" fillId="0" borderId="0" xfId="0" applyFont="1" applyProtection="1">
      <protection locked="0"/>
    </xf>
    <xf numFmtId="0" fontId="19" fillId="0" borderId="0" xfId="0" applyFont="1" applyProtection="1">
      <protection locked="0"/>
    </xf>
    <xf numFmtId="0" fontId="19" fillId="0" borderId="0" xfId="0" applyFont="1" applyAlignment="1" applyProtection="1">
      <alignment horizontal="center"/>
      <protection locked="0"/>
    </xf>
    <xf numFmtId="0" fontId="18" fillId="0" borderId="0" xfId="0" applyFont="1" applyAlignment="1" applyProtection="1">
      <alignment horizontal="center" vertical="center" wrapText="1"/>
      <protection locked="0"/>
    </xf>
    <xf numFmtId="0" fontId="19" fillId="0" borderId="0" xfId="0" applyFont="1" applyBorder="1" applyProtection="1">
      <protection locked="0"/>
    </xf>
    <xf numFmtId="0" fontId="19" fillId="0" borderId="0" xfId="0" applyFont="1" applyAlignment="1" applyProtection="1">
      <alignment horizontal="left" vertical="center" wrapText="1"/>
      <protection locked="0"/>
    </xf>
    <xf numFmtId="0" fontId="12" fillId="0" borderId="0" xfId="0" applyFont="1" applyAlignment="1" applyProtection="1">
      <alignment horizontal="left" vertical="center"/>
      <protection locked="0"/>
    </xf>
    <xf numFmtId="0" fontId="12" fillId="0" borderId="0" xfId="0" applyFont="1" applyAlignment="1" applyProtection="1">
      <alignment vertical="center" wrapText="1"/>
      <protection locked="0"/>
    </xf>
    <xf numFmtId="0" fontId="8" fillId="0" borderId="0" xfId="0" applyFont="1" applyAlignment="1" applyProtection="1">
      <alignment horizontal="left" vertical="center"/>
      <protection locked="0"/>
    </xf>
    <xf numFmtId="0" fontId="17" fillId="0" borderId="0" xfId="0" applyFont="1" applyAlignment="1" applyProtection="1">
      <alignment horizontal="center" vertical="center" wrapText="1"/>
      <protection locked="0"/>
    </xf>
    <xf numFmtId="0" fontId="8" fillId="0" borderId="0" xfId="0" applyFont="1" applyAlignment="1" applyProtection="1">
      <alignment vertical="center" wrapText="1"/>
      <protection locked="0"/>
    </xf>
    <xf numFmtId="0" fontId="17" fillId="0" borderId="0" xfId="0" applyFont="1" applyAlignment="1" applyProtection="1">
      <alignment horizontal="centerContinuous" vertical="center" wrapText="1"/>
      <protection locked="0"/>
    </xf>
    <xf numFmtId="0" fontId="18" fillId="0" borderId="0" xfId="0" applyFont="1" applyAlignment="1" applyProtection="1">
      <alignment horizontal="centerContinuous" vertical="center" wrapText="1"/>
      <protection locked="0"/>
    </xf>
    <xf numFmtId="0" fontId="17" fillId="0" borderId="14" xfId="0" applyFont="1" applyBorder="1" applyAlignment="1" applyProtection="1">
      <alignment horizontal="centerContinuous" vertical="center" wrapText="1"/>
      <protection locked="0"/>
    </xf>
    <xf numFmtId="0" fontId="12" fillId="0" borderId="14" xfId="0" applyFont="1" applyBorder="1" applyAlignment="1" applyProtection="1">
      <alignment horizontal="centerContinuous" vertical="center" wrapText="1"/>
      <protection locked="0"/>
    </xf>
    <xf numFmtId="0" fontId="8" fillId="0" borderId="0" xfId="0" applyFont="1" applyAlignment="1" applyProtection="1">
      <alignment horizontal="left" vertical="center" wrapText="1" indent="6"/>
      <protection locked="0"/>
    </xf>
    <xf numFmtId="0" fontId="19" fillId="0" borderId="0" xfId="0" applyFont="1" applyAlignment="1" applyProtection="1">
      <alignment horizontal="left"/>
      <protection locked="0"/>
    </xf>
    <xf numFmtId="0" fontId="18" fillId="0" borderId="0" xfId="0" applyFont="1" applyBorder="1" applyAlignment="1" applyProtection="1">
      <alignment vertical="center" wrapText="1"/>
      <protection locked="0"/>
    </xf>
    <xf numFmtId="0" fontId="19" fillId="0" borderId="0" xfId="0" applyFont="1" applyBorder="1" applyAlignment="1" applyProtection="1">
      <alignment vertical="center"/>
      <protection locked="0"/>
    </xf>
    <xf numFmtId="0" fontId="16" fillId="0" borderId="29" xfId="0" applyFont="1" applyBorder="1" applyProtection="1">
      <protection locked="0"/>
    </xf>
    <xf numFmtId="0" fontId="8" fillId="0" borderId="0" xfId="0" applyFont="1" applyBorder="1" applyProtection="1">
      <protection locked="0"/>
    </xf>
    <xf numFmtId="0" fontId="16" fillId="0" borderId="9" xfId="0" applyFont="1" applyBorder="1" applyAlignment="1" applyProtection="1">
      <alignment horizontal="center"/>
      <protection locked="0"/>
    </xf>
    <xf numFmtId="0" fontId="16" fillId="0" borderId="14" xfId="0" applyFont="1" applyBorder="1" applyAlignment="1" applyProtection="1">
      <alignment horizontal="left"/>
      <protection locked="0"/>
    </xf>
    <xf numFmtId="0" fontId="8" fillId="0" borderId="14" xfId="0" applyFont="1" applyBorder="1" applyProtection="1">
      <protection locked="0"/>
    </xf>
    <xf numFmtId="0" fontId="19" fillId="0" borderId="14" xfId="0" applyFont="1" applyBorder="1" applyProtection="1">
      <protection locked="0"/>
    </xf>
    <xf numFmtId="0" fontId="19" fillId="0" borderId="12" xfId="0" applyFont="1" applyBorder="1" applyProtection="1">
      <protection locked="0"/>
    </xf>
    <xf numFmtId="0" fontId="8" fillId="0" borderId="0" xfId="0" applyFont="1" applyAlignment="1" applyProtection="1">
      <alignment wrapText="1"/>
      <protection locked="0"/>
    </xf>
    <xf numFmtId="0" fontId="17" fillId="0" borderId="4" xfId="0" applyFont="1" applyBorder="1" applyAlignment="1" applyProtection="1">
      <alignment horizontal="left"/>
      <protection locked="0"/>
    </xf>
    <xf numFmtId="0" fontId="12" fillId="0" borderId="0" xfId="0" applyFont="1" applyAlignment="1" applyProtection="1">
      <alignment vertical="center"/>
      <protection locked="0"/>
    </xf>
    <xf numFmtId="0" fontId="21" fillId="0" borderId="0" xfId="0" applyFont="1" applyBorder="1" applyAlignment="1" applyProtection="1">
      <alignment vertical="center" wrapText="1"/>
      <protection locked="0"/>
    </xf>
    <xf numFmtId="0" fontId="21" fillId="0" borderId="0" xfId="0" applyFont="1" applyAlignment="1" applyProtection="1">
      <alignment horizontal="center"/>
      <protection locked="0"/>
    </xf>
    <xf numFmtId="0" fontId="21" fillId="0" borderId="0" xfId="0" applyFont="1" applyAlignment="1" applyProtection="1">
      <alignment horizontal="center" vertical="center" wrapText="1"/>
      <protection locked="0"/>
    </xf>
    <xf numFmtId="0" fontId="21" fillId="0" borderId="0" xfId="0" applyFont="1" applyProtection="1">
      <protection locked="0"/>
    </xf>
    <xf numFmtId="0" fontId="21" fillId="0" borderId="0" xfId="0" applyFont="1" applyAlignment="1" applyProtection="1">
      <alignment horizontal="left"/>
      <protection locked="0"/>
    </xf>
    <xf numFmtId="0" fontId="8" fillId="0" borderId="0" xfId="0" applyFont="1" applyAlignment="1" applyProtection="1">
      <alignment vertical="center"/>
      <protection locked="0"/>
    </xf>
    <xf numFmtId="0" fontId="19" fillId="0" borderId="0" xfId="0" applyFont="1" applyBorder="1" applyAlignment="1" applyProtection="1">
      <alignment horizontal="left"/>
      <protection locked="0"/>
    </xf>
    <xf numFmtId="0" fontId="25" fillId="0" borderId="0" xfId="0" applyFont="1" applyAlignment="1" applyProtection="1">
      <alignment horizontal="center" vertical="center" wrapText="1"/>
      <protection locked="0"/>
    </xf>
    <xf numFmtId="0" fontId="25" fillId="0" borderId="0" xfId="0" applyFont="1" applyAlignment="1" applyProtection="1">
      <alignment horizontal="center" vertical="center"/>
      <protection locked="0"/>
    </xf>
    <xf numFmtId="0" fontId="8" fillId="0" borderId="0" xfId="0" applyFont="1" applyAlignment="1" applyProtection="1">
      <alignment horizontal="centerContinuous" vertical="center" wrapText="1"/>
      <protection locked="0"/>
    </xf>
    <xf numFmtId="0" fontId="19" fillId="0" borderId="0" xfId="0" applyFont="1" applyAlignment="1" applyProtection="1">
      <alignment horizontal="centerContinuous" vertical="center" wrapText="1"/>
      <protection locked="0"/>
    </xf>
    <xf numFmtId="0" fontId="21" fillId="0" borderId="0" xfId="0" applyFont="1" applyBorder="1" applyProtection="1">
      <protection locked="0"/>
    </xf>
    <xf numFmtId="0" fontId="21" fillId="0" borderId="0" xfId="0" applyFont="1" applyAlignment="1" applyProtection="1">
      <alignment horizontal="left" vertical="center" wrapText="1"/>
      <protection locked="0"/>
    </xf>
    <xf numFmtId="0" fontId="21" fillId="0" borderId="0" xfId="0" applyFont="1" applyAlignment="1" applyProtection="1">
      <alignment horizontal="left" vertical="center"/>
      <protection locked="0"/>
    </xf>
    <xf numFmtId="0" fontId="21" fillId="0" borderId="0" xfId="0" applyFont="1" applyAlignment="1" applyProtection="1">
      <protection locked="0"/>
    </xf>
    <xf numFmtId="0" fontId="16" fillId="0" borderId="0" xfId="0" applyFont="1" applyAlignment="1" applyProtection="1">
      <alignment horizontal="center" vertical="center" wrapText="1"/>
      <protection locked="0"/>
    </xf>
    <xf numFmtId="0" fontId="12" fillId="0" borderId="0" xfId="0" applyFont="1" applyAlignment="1" applyProtection="1">
      <alignment horizontal="centerContinuous" vertical="center" wrapText="1"/>
      <protection locked="0"/>
    </xf>
    <xf numFmtId="0" fontId="3" fillId="0" borderId="0" xfId="0" applyFont="1" applyAlignment="1" applyProtection="1">
      <alignment horizontal="center"/>
      <protection locked="0"/>
    </xf>
    <xf numFmtId="0" fontId="0" fillId="0" borderId="0" xfId="0" applyProtection="1">
      <protection locked="0"/>
    </xf>
    <xf numFmtId="0" fontId="11" fillId="0" borderId="0" xfId="0" applyFont="1" applyAlignment="1" applyProtection="1">
      <alignment horizontal="left"/>
      <protection locked="0"/>
    </xf>
    <xf numFmtId="0" fontId="3" fillId="0" borderId="0" xfId="0" applyFont="1" applyProtection="1">
      <protection locked="0"/>
    </xf>
    <xf numFmtId="0" fontId="17" fillId="0" borderId="0" xfId="0" applyFont="1" applyAlignment="1" applyProtection="1">
      <protection locked="0"/>
    </xf>
    <xf numFmtId="0" fontId="8" fillId="0" borderId="0" xfId="0" applyFont="1" applyAlignment="1" applyProtection="1">
      <protection locked="0"/>
    </xf>
    <xf numFmtId="0" fontId="21" fillId="0" borderId="0" xfId="0" applyFont="1" applyAlignment="1" applyProtection="1">
      <alignment wrapText="1"/>
      <protection locked="0"/>
    </xf>
    <xf numFmtId="0" fontId="18" fillId="0" borderId="0" xfId="0" applyFont="1" applyProtection="1">
      <protection locked="0"/>
    </xf>
    <xf numFmtId="0" fontId="6" fillId="0" borderId="0" xfId="0" applyFont="1" applyAlignment="1">
      <alignment vertical="center" wrapText="1"/>
    </xf>
    <xf numFmtId="0" fontId="0" fillId="0" borderId="0" xfId="0" applyAlignment="1" applyProtection="1">
      <alignment horizontal="left" vertical="center"/>
      <protection locked="0"/>
    </xf>
    <xf numFmtId="0" fontId="4"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0" fillId="0" borderId="0" xfId="0" applyAlignment="1" applyProtection="1">
      <alignment horizontal="center" vertical="center"/>
      <protection locked="0"/>
    </xf>
    <xf numFmtId="0" fontId="6" fillId="0" borderId="0" xfId="0" applyFont="1" applyAlignment="1" applyProtection="1">
      <alignment horizontal="left" vertical="center"/>
      <protection locked="0"/>
    </xf>
    <xf numFmtId="0" fontId="2" fillId="0" borderId="0" xfId="0" applyFont="1" applyAlignment="1" applyProtection="1">
      <alignment horizontal="left" vertical="center" wrapText="1" indent="6"/>
      <protection locked="0"/>
    </xf>
    <xf numFmtId="0" fontId="6" fillId="0" borderId="0" xfId="0" applyFont="1" applyAlignment="1" applyProtection="1">
      <alignment horizontal="left" vertical="center" wrapText="1" indent="6"/>
      <protection locked="0"/>
    </xf>
    <xf numFmtId="0" fontId="2" fillId="0" borderId="0" xfId="0" applyFont="1" applyAlignment="1" applyProtection="1">
      <alignment vertical="center" wrapText="1"/>
      <protection locked="0"/>
    </xf>
    <xf numFmtId="0" fontId="6" fillId="0" borderId="0" xfId="0" applyFont="1" applyAlignment="1" applyProtection="1">
      <alignment vertical="center" wrapText="1"/>
      <protection locked="0"/>
    </xf>
    <xf numFmtId="0" fontId="37" fillId="0" borderId="7" xfId="0" applyFont="1" applyBorder="1" applyAlignment="1">
      <alignment horizontal="center" vertical="center" wrapText="1"/>
    </xf>
    <xf numFmtId="0" fontId="32" fillId="0" borderId="1" xfId="0" applyFont="1" applyBorder="1" applyAlignment="1"/>
    <xf numFmtId="0" fontId="37" fillId="0" borderId="9"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2" xfId="0" applyFont="1" applyBorder="1" applyAlignment="1">
      <alignment horizontal="center" vertical="center" wrapText="1"/>
    </xf>
    <xf numFmtId="0" fontId="32" fillId="0" borderId="2" xfId="0" applyFont="1" applyBorder="1" applyAlignment="1"/>
    <xf numFmtId="0" fontId="32" fillId="0" borderId="1" xfId="0" applyFont="1" applyBorder="1" applyAlignment="1" applyProtection="1">
      <alignment horizontal="center"/>
      <protection locked="0"/>
    </xf>
    <xf numFmtId="0" fontId="34" fillId="0" borderId="1" xfId="0" applyFont="1" applyBorder="1" applyAlignment="1" applyProtection="1">
      <alignment horizontal="center"/>
      <protection locked="0"/>
    </xf>
    <xf numFmtId="0" fontId="43" fillId="0" borderId="2" xfId="0" applyFont="1" applyBorder="1" applyAlignment="1" applyProtection="1">
      <alignment horizontal="left"/>
      <protection locked="0"/>
    </xf>
    <xf numFmtId="0" fontId="37" fillId="0" borderId="5" xfId="0" applyFont="1" applyBorder="1" applyAlignment="1" applyProtection="1">
      <alignment horizontal="left"/>
      <protection locked="0"/>
    </xf>
    <xf numFmtId="0" fontId="34" fillId="0" borderId="5" xfId="0" applyFont="1" applyBorder="1" applyAlignment="1" applyProtection="1">
      <alignment horizontal="center"/>
      <protection locked="0"/>
    </xf>
    <xf numFmtId="0" fontId="34" fillId="0" borderId="5" xfId="0" applyFont="1" applyBorder="1" applyProtection="1">
      <protection locked="0"/>
    </xf>
    <xf numFmtId="0" fontId="43" fillId="0" borderId="5" xfId="0" applyFont="1" applyBorder="1" applyAlignment="1" applyProtection="1">
      <alignment horizontal="left"/>
      <protection locked="0"/>
    </xf>
    <xf numFmtId="0" fontId="43" fillId="0" borderId="5" xfId="0" applyFont="1" applyBorder="1" applyProtection="1">
      <protection locked="0"/>
    </xf>
    <xf numFmtId="0" fontId="34" fillId="0" borderId="3" xfId="0" applyFont="1" applyBorder="1" applyProtection="1">
      <protection locked="0"/>
    </xf>
    <xf numFmtId="0" fontId="33" fillId="0" borderId="3" xfId="0" applyFont="1" applyBorder="1" applyProtection="1">
      <protection locked="0"/>
    </xf>
    <xf numFmtId="0" fontId="37" fillId="0" borderId="1" xfId="0" applyFont="1" applyBorder="1" applyAlignment="1" applyProtection="1">
      <alignment horizontal="left"/>
      <protection locked="0"/>
    </xf>
    <xf numFmtId="0" fontId="34" fillId="0" borderId="1" xfId="0" applyFont="1" applyBorder="1" applyProtection="1">
      <protection locked="0"/>
    </xf>
    <xf numFmtId="0" fontId="33" fillId="0" borderId="20" xfId="0" applyFont="1" applyBorder="1" applyProtection="1">
      <protection locked="0"/>
    </xf>
    <xf numFmtId="0" fontId="33" fillId="0" borderId="5" xfId="0" applyFont="1" applyBorder="1" applyProtection="1">
      <protection locked="0"/>
    </xf>
    <xf numFmtId="0" fontId="43" fillId="0" borderId="0" xfId="0" applyFont="1" applyBorder="1" applyAlignment="1" applyProtection="1">
      <alignment horizontal="left"/>
      <protection locked="0"/>
    </xf>
    <xf numFmtId="0" fontId="33" fillId="0" borderId="0" xfId="0" applyFont="1" applyBorder="1" applyProtection="1">
      <protection locked="0"/>
    </xf>
    <xf numFmtId="0" fontId="33" fillId="0" borderId="0" xfId="0" applyFont="1" applyAlignment="1" applyProtection="1">
      <alignment horizontal="center" vertical="center" wrapText="1"/>
      <protection locked="0"/>
    </xf>
    <xf numFmtId="0" fontId="33" fillId="0" borderId="0" xfId="0" applyFont="1" applyAlignment="1" applyProtection="1">
      <alignment horizontal="center"/>
      <protection locked="0"/>
    </xf>
    <xf numFmtId="0" fontId="33" fillId="0" borderId="0" xfId="0" applyFont="1" applyProtection="1">
      <protection locked="0"/>
    </xf>
    <xf numFmtId="0" fontId="33" fillId="0" borderId="0" xfId="0" applyFont="1" applyAlignment="1" applyProtection="1">
      <alignment vertical="center"/>
      <protection locked="0"/>
    </xf>
    <xf numFmtId="0" fontId="33" fillId="0" borderId="0" xfId="0" applyFont="1" applyAlignment="1" applyProtection="1">
      <alignment horizontal="left"/>
      <protection locked="0"/>
    </xf>
    <xf numFmtId="0" fontId="3" fillId="0" borderId="0" xfId="0" applyFont="1" applyAlignment="1" applyProtection="1">
      <alignment horizontal="left"/>
      <protection locked="0"/>
    </xf>
    <xf numFmtId="0" fontId="3" fillId="0" borderId="0" xfId="0" applyFont="1" applyAlignment="1" applyProtection="1">
      <alignment horizontal="centerContinuous" vertical="center" wrapText="1"/>
      <protection locked="0"/>
    </xf>
    <xf numFmtId="0" fontId="34" fillId="0" borderId="0" xfId="0" applyFont="1" applyProtection="1">
      <protection locked="0"/>
    </xf>
    <xf numFmtId="0" fontId="33" fillId="0" borderId="0" xfId="0" applyFont="1" applyAlignment="1" applyProtection="1">
      <alignment horizontal="centerContinuous" vertical="center" wrapText="1"/>
      <protection locked="0"/>
    </xf>
    <xf numFmtId="0" fontId="34" fillId="0" borderId="0" xfId="0" applyFont="1" applyAlignment="1" applyProtection="1">
      <alignment horizontal="left" vertical="center"/>
      <protection locked="0"/>
    </xf>
    <xf numFmtId="0" fontId="37" fillId="0" borderId="0" xfId="0" applyFont="1" applyAlignment="1" applyProtection="1">
      <alignment horizontal="center" vertical="center"/>
      <protection locked="0"/>
    </xf>
    <xf numFmtId="0" fontId="34" fillId="0" borderId="0" xfId="0" applyFont="1" applyAlignment="1" applyProtection="1">
      <protection locked="0"/>
    </xf>
    <xf numFmtId="0" fontId="33" fillId="0" borderId="5" xfId="0" applyFont="1" applyFill="1" applyBorder="1" applyProtection="1">
      <protection locked="0"/>
    </xf>
    <xf numFmtId="0" fontId="43" fillId="0" borderId="22" xfId="0" applyFont="1" applyBorder="1" applyProtection="1">
      <protection locked="0"/>
    </xf>
    <xf numFmtId="0" fontId="33" fillId="3" borderId="5" xfId="0" applyFont="1" applyFill="1" applyBorder="1" applyProtection="1">
      <protection locked="0"/>
    </xf>
    <xf numFmtId="0" fontId="33" fillId="3" borderId="6" xfId="0" applyFont="1" applyFill="1" applyBorder="1" applyProtection="1">
      <protection locked="0"/>
    </xf>
    <xf numFmtId="0" fontId="43" fillId="0" borderId="0" xfId="0" applyFont="1" applyBorder="1" applyProtection="1">
      <protection locked="0"/>
    </xf>
    <xf numFmtId="0" fontId="33" fillId="0" borderId="13" xfId="0" applyFont="1" applyBorder="1" applyAlignment="1" applyProtection="1">
      <alignment horizontal="center" vertical="center" wrapText="1"/>
      <protection locked="0"/>
    </xf>
    <xf numFmtId="0" fontId="37" fillId="0" borderId="0" xfId="0" applyFont="1" applyAlignment="1" applyProtection="1">
      <alignment horizontal="left" vertical="center"/>
      <protection locked="0"/>
    </xf>
    <xf numFmtId="0" fontId="34" fillId="0" borderId="0" xfId="0" applyFont="1" applyAlignment="1" applyProtection="1">
      <alignment horizontal="left" vertical="center" wrapText="1"/>
      <protection locked="0"/>
    </xf>
    <xf numFmtId="0" fontId="34" fillId="0" borderId="0" xfId="0" applyFont="1" applyAlignment="1" applyProtection="1">
      <alignment vertical="center" wrapText="1"/>
      <protection locked="0"/>
    </xf>
    <xf numFmtId="0" fontId="34" fillId="0" borderId="0" xfId="0" applyFont="1" applyAlignment="1" applyProtection="1">
      <alignment horizontal="left" vertical="center" wrapText="1" indent="6"/>
      <protection locked="0"/>
    </xf>
    <xf numFmtId="0" fontId="34" fillId="0" borderId="14" xfId="0" applyFont="1" applyBorder="1" applyAlignment="1" applyProtection="1">
      <alignment horizontal="left" wrapText="1"/>
      <protection locked="0"/>
    </xf>
    <xf numFmtId="0" fontId="34" fillId="0" borderId="14" xfId="0" applyFont="1" applyBorder="1" applyAlignment="1" applyProtection="1">
      <alignment wrapText="1"/>
      <protection locked="0"/>
    </xf>
    <xf numFmtId="0" fontId="34" fillId="0" borderId="0" xfId="0" applyFont="1" applyAlignment="1" applyProtection="1">
      <alignment horizontal="center" vertical="center" wrapText="1"/>
      <protection locked="0"/>
    </xf>
    <xf numFmtId="0" fontId="37" fillId="0" borderId="5" xfId="0" applyFont="1" applyBorder="1" applyProtection="1">
      <protection locked="0"/>
    </xf>
    <xf numFmtId="0" fontId="34" fillId="3" borderId="5" xfId="0" applyFont="1" applyFill="1" applyBorder="1" applyProtection="1">
      <protection locked="0"/>
    </xf>
    <xf numFmtId="0" fontId="34" fillId="0" borderId="6" xfId="0" applyFont="1" applyBorder="1" applyProtection="1">
      <protection locked="0"/>
    </xf>
    <xf numFmtId="0" fontId="43" fillId="3" borderId="0" xfId="0" applyFont="1" applyFill="1" applyBorder="1" applyProtection="1">
      <protection locked="0"/>
    </xf>
    <xf numFmtId="0" fontId="33" fillId="3" borderId="0" xfId="0" applyFont="1" applyFill="1" applyBorder="1" applyProtection="1">
      <protection locked="0"/>
    </xf>
    <xf numFmtId="0" fontId="33" fillId="3" borderId="0" xfId="0" applyFont="1" applyFill="1" applyBorder="1" applyAlignment="1" applyProtection="1">
      <alignment horizontal="center" vertical="center" wrapText="1"/>
      <protection locked="0"/>
    </xf>
    <xf numFmtId="0" fontId="34" fillId="3" borderId="0" xfId="0" applyFont="1" applyFill="1" applyBorder="1" applyAlignment="1" applyProtection="1">
      <protection locked="0"/>
    </xf>
    <xf numFmtId="0" fontId="33" fillId="0" borderId="0" xfId="0" applyFont="1" applyBorder="1" applyAlignment="1" applyProtection="1">
      <alignment horizontal="center" vertical="center" wrapText="1"/>
      <protection locked="0"/>
    </xf>
    <xf numFmtId="0" fontId="34" fillId="0" borderId="0" xfId="0" applyFont="1" applyBorder="1" applyAlignment="1" applyProtection="1">
      <protection locked="0"/>
    </xf>
    <xf numFmtId="0" fontId="43" fillId="0" borderId="9" xfId="0" applyFont="1" applyBorder="1" applyProtection="1">
      <protection locked="0"/>
    </xf>
    <xf numFmtId="0" fontId="37" fillId="0" borderId="0" xfId="0" applyFont="1" applyAlignment="1" applyProtection="1">
      <alignment vertical="center"/>
      <protection locked="0"/>
    </xf>
    <xf numFmtId="0" fontId="34" fillId="0" borderId="0" xfId="0" applyFont="1" applyAlignment="1" applyProtection="1">
      <alignment vertical="center"/>
      <protection locked="0"/>
    </xf>
    <xf numFmtId="0" fontId="41" fillId="0" borderId="0" xfId="0" applyFont="1" applyAlignment="1" applyProtection="1">
      <alignment horizontal="center" vertical="center"/>
      <protection locked="0"/>
    </xf>
    <xf numFmtId="0" fontId="34" fillId="0" borderId="20" xfId="0" applyFont="1" applyBorder="1" applyProtection="1">
      <protection locked="0"/>
    </xf>
    <xf numFmtId="0" fontId="34" fillId="0" borderId="0" xfId="0" applyFont="1" applyBorder="1" applyProtection="1">
      <protection locked="0"/>
    </xf>
    <xf numFmtId="0" fontId="33" fillId="0" borderId="0" xfId="0" applyFont="1" applyBorder="1" applyAlignment="1" applyProtection="1">
      <alignment horizontal="center"/>
      <protection locked="0"/>
    </xf>
    <xf numFmtId="0" fontId="32" fillId="0" borderId="0" xfId="0" applyFont="1" applyBorder="1" applyAlignment="1" applyProtection="1">
      <alignment horizontal="center" vertical="center" wrapText="1"/>
      <protection locked="0"/>
    </xf>
    <xf numFmtId="0" fontId="33" fillId="0" borderId="0" xfId="0" applyFont="1" applyBorder="1" applyAlignment="1" applyProtection="1">
      <alignment horizontal="center" vertical="center"/>
      <protection locked="0"/>
    </xf>
    <xf numFmtId="0" fontId="3" fillId="0" borderId="0" xfId="0" applyFont="1" applyBorder="1" applyAlignment="1" applyProtection="1">
      <alignment horizontal="center" vertical="center" wrapText="1"/>
      <protection locked="0"/>
    </xf>
    <xf numFmtId="0" fontId="0" fillId="0" borderId="0" xfId="0" applyBorder="1" applyProtection="1">
      <protection locked="0"/>
    </xf>
    <xf numFmtId="0" fontId="3" fillId="0" borderId="0" xfId="0" applyFont="1" applyBorder="1" applyAlignment="1" applyProtection="1">
      <alignment vertical="center"/>
      <protection locked="0"/>
    </xf>
    <xf numFmtId="0" fontId="33" fillId="0" borderId="0" xfId="0" applyFont="1" applyBorder="1" applyAlignment="1" applyProtection="1">
      <alignment horizontal="left"/>
      <protection locked="0"/>
    </xf>
    <xf numFmtId="0" fontId="32" fillId="0" borderId="0" xfId="0" applyFont="1" applyAlignment="1" applyProtection="1">
      <alignment horizontal="left"/>
      <protection locked="0"/>
    </xf>
    <xf numFmtId="0" fontId="37" fillId="0" borderId="0" xfId="0" applyFont="1" applyAlignment="1" applyProtection="1">
      <protection locked="0"/>
    </xf>
    <xf numFmtId="0" fontId="36" fillId="0" borderId="0" xfId="0" applyFont="1" applyAlignment="1" applyProtection="1">
      <alignment horizontal="left"/>
      <protection locked="0"/>
    </xf>
    <xf numFmtId="0" fontId="33" fillId="0" borderId="1" xfId="0" applyFont="1" applyBorder="1" applyProtection="1">
      <protection locked="0"/>
    </xf>
    <xf numFmtId="0" fontId="37" fillId="0" borderId="15" xfId="0" applyFont="1" applyBorder="1" applyAlignment="1" applyProtection="1">
      <alignment horizontal="center" vertical="center" wrapText="1"/>
      <protection locked="0"/>
    </xf>
    <xf numFmtId="0" fontId="37" fillId="0" borderId="13" xfId="0" applyFont="1" applyBorder="1" applyAlignment="1" applyProtection="1">
      <alignment horizontal="center" vertical="center" wrapText="1"/>
      <protection locked="0"/>
    </xf>
    <xf numFmtId="0" fontId="37" fillId="0" borderId="21" xfId="0" applyFont="1" applyBorder="1" applyAlignment="1" applyProtection="1">
      <alignment horizontal="center" vertical="center" wrapText="1"/>
      <protection locked="0"/>
    </xf>
    <xf numFmtId="0" fontId="33" fillId="0" borderId="2" xfId="0" applyFont="1" applyBorder="1" applyProtection="1">
      <protection locked="0"/>
    </xf>
    <xf numFmtId="0" fontId="37" fillId="0" borderId="2" xfId="0" applyFont="1" applyBorder="1" applyAlignment="1" applyProtection="1">
      <alignment horizontal="center"/>
      <protection locked="0"/>
    </xf>
    <xf numFmtId="0" fontId="34" fillId="0" borderId="1" xfId="0" applyFont="1" applyBorder="1" applyAlignment="1" applyProtection="1">
      <alignment horizontal="center" wrapText="1"/>
      <protection locked="0"/>
    </xf>
    <xf numFmtId="0" fontId="34" fillId="0" borderId="8" xfId="0" applyFont="1" applyBorder="1" applyAlignment="1" applyProtection="1">
      <alignment horizontal="center"/>
      <protection locked="0"/>
    </xf>
    <xf numFmtId="0" fontId="38" fillId="0" borderId="1" xfId="0" applyFont="1" applyBorder="1" applyAlignment="1" applyProtection="1">
      <alignment horizontal="center"/>
      <protection locked="0"/>
    </xf>
    <xf numFmtId="0" fontId="34" fillId="0" borderId="2" xfId="0" applyFont="1" applyBorder="1" applyAlignment="1" applyProtection="1">
      <alignment horizontal="center"/>
      <protection locked="0"/>
    </xf>
    <xf numFmtId="0" fontId="37" fillId="0" borderId="3" xfId="0" applyFont="1" applyBorder="1" applyAlignment="1" applyProtection="1">
      <alignment horizontal="center"/>
      <protection locked="0"/>
    </xf>
    <xf numFmtId="0" fontId="34" fillId="0" borderId="9" xfId="0" applyFont="1" applyBorder="1" applyAlignment="1" applyProtection="1">
      <alignment horizontal="center"/>
      <protection locked="0"/>
    </xf>
    <xf numFmtId="0" fontId="38" fillId="0" borderId="3" xfId="0" applyFont="1" applyBorder="1" applyAlignment="1" applyProtection="1">
      <alignment horizontal="center"/>
      <protection locked="0"/>
    </xf>
    <xf numFmtId="0" fontId="34" fillId="0" borderId="3" xfId="0" applyFont="1" applyBorder="1" applyAlignment="1" applyProtection="1">
      <alignment horizontal="center"/>
      <protection locked="0"/>
    </xf>
    <xf numFmtId="0" fontId="38" fillId="0" borderId="10" xfId="0" applyFont="1" applyBorder="1" applyAlignment="1" applyProtection="1">
      <alignment horizontal="center"/>
      <protection locked="0"/>
    </xf>
    <xf numFmtId="0" fontId="36" fillId="0" borderId="5" xfId="0" applyFont="1" applyBorder="1" applyAlignment="1" applyProtection="1">
      <alignment horizontal="center"/>
      <protection locked="0"/>
    </xf>
    <xf numFmtId="0" fontId="33" fillId="0" borderId="23" xfId="0" applyFont="1" applyBorder="1" applyProtection="1">
      <protection locked="0"/>
    </xf>
    <xf numFmtId="0" fontId="33" fillId="0" borderId="32" xfId="0" applyFont="1" applyBorder="1" applyProtection="1">
      <protection locked="0"/>
    </xf>
    <xf numFmtId="0" fontId="44" fillId="0" borderId="5" xfId="0" applyFont="1" applyBorder="1" applyAlignment="1" applyProtection="1">
      <alignment horizontal="left"/>
      <protection locked="0"/>
    </xf>
    <xf numFmtId="0" fontId="33" fillId="0" borderId="33" xfId="0" applyFont="1" applyBorder="1" applyProtection="1">
      <protection locked="0"/>
    </xf>
    <xf numFmtId="0" fontId="33" fillId="0" borderId="34" xfId="0" applyFont="1" applyBorder="1" applyProtection="1">
      <protection locked="0"/>
    </xf>
    <xf numFmtId="0" fontId="33" fillId="0" borderId="35" xfId="0" applyFont="1" applyBorder="1" applyProtection="1">
      <protection locked="0"/>
    </xf>
    <xf numFmtId="0" fontId="33" fillId="0" borderId="36" xfId="0" applyFont="1" applyBorder="1" applyProtection="1">
      <protection locked="0"/>
    </xf>
    <xf numFmtId="0" fontId="34" fillId="0" borderId="36" xfId="0" applyFont="1" applyBorder="1" applyProtection="1">
      <protection locked="0"/>
    </xf>
    <xf numFmtId="0" fontId="34" fillId="0" borderId="34" xfId="0" applyFont="1" applyBorder="1" applyProtection="1">
      <protection locked="0"/>
    </xf>
    <xf numFmtId="0" fontId="33" fillId="0" borderId="37" xfId="0" applyFont="1" applyBorder="1" applyProtection="1">
      <protection locked="0"/>
    </xf>
    <xf numFmtId="0" fontId="33" fillId="0" borderId="38" xfId="0" applyFont="1" applyBorder="1" applyAlignment="1" applyProtection="1">
      <alignment horizontal="left"/>
      <protection locked="0"/>
    </xf>
    <xf numFmtId="0" fontId="3" fillId="0" borderId="0" xfId="0" applyFont="1" applyBorder="1" applyProtection="1">
      <protection locked="0"/>
    </xf>
    <xf numFmtId="0" fontId="37" fillId="0" borderId="0" xfId="0" applyFont="1" applyAlignment="1" applyProtection="1">
      <alignment horizontal="centerContinuous" vertical="center" wrapText="1"/>
      <protection locked="0"/>
    </xf>
    <xf numFmtId="0" fontId="44" fillId="0" borderId="0" xfId="0" applyFont="1" applyAlignment="1" applyProtection="1">
      <alignment horizontal="centerContinuous" vertical="center" wrapText="1"/>
      <protection locked="0"/>
    </xf>
    <xf numFmtId="0" fontId="43" fillId="0" borderId="0" xfId="0" applyFont="1" applyAlignment="1" applyProtection="1">
      <alignment horizontal="centerContinuous" vertical="center" wrapText="1"/>
      <protection locked="0"/>
    </xf>
    <xf numFmtId="0" fontId="41" fillId="0" borderId="0" xfId="0" applyFont="1" applyAlignment="1" applyProtection="1">
      <alignment horizontal="centerContinuous" vertical="center" wrapText="1"/>
      <protection locked="0"/>
    </xf>
    <xf numFmtId="0" fontId="34" fillId="0" borderId="20" xfId="0" applyFont="1" applyBorder="1" applyAlignment="1" applyProtection="1">
      <alignment horizontal="center"/>
      <protection locked="0"/>
    </xf>
    <xf numFmtId="3" fontId="37" fillId="2" borderId="10" xfId="1" applyNumberFormat="1" applyFont="1" applyFill="1" applyBorder="1" applyAlignment="1" applyProtection="1">
      <alignment horizontal="right" vertical="center" wrapText="1"/>
    </xf>
    <xf numFmtId="0" fontId="37" fillId="0" borderId="0" xfId="0" applyFont="1" applyBorder="1" applyAlignment="1">
      <alignment horizontal="left" vertical="center"/>
    </xf>
    <xf numFmtId="0" fontId="27" fillId="4" borderId="10" xfId="0" applyFont="1" applyFill="1" applyBorder="1"/>
    <xf numFmtId="0" fontId="28" fillId="4" borderId="10" xfId="0" applyFont="1" applyFill="1" applyBorder="1" applyAlignment="1">
      <alignment horizontal="right"/>
    </xf>
    <xf numFmtId="0" fontId="8" fillId="4" borderId="10" xfId="0" applyFont="1" applyFill="1" applyBorder="1"/>
    <xf numFmtId="0" fontId="8" fillId="0" borderId="0" xfId="0" applyFont="1" applyFill="1"/>
    <xf numFmtId="0" fontId="27" fillId="0" borderId="0" xfId="0" applyFont="1" applyFill="1"/>
    <xf numFmtId="0" fontId="27" fillId="4" borderId="2" xfId="0" applyFont="1" applyFill="1" applyBorder="1"/>
    <xf numFmtId="3" fontId="29" fillId="0" borderId="0" xfId="0" applyNumberFormat="1" applyFont="1"/>
    <xf numFmtId="0" fontId="1" fillId="4" borderId="10" xfId="0" applyFont="1" applyFill="1" applyBorder="1"/>
    <xf numFmtId="0" fontId="45" fillId="0" borderId="39" xfId="0" applyFont="1" applyBorder="1" applyAlignment="1">
      <alignment horizontal="left" wrapText="1"/>
    </xf>
    <xf numFmtId="0" fontId="45" fillId="0" borderId="40" xfId="0" applyFont="1" applyBorder="1" applyAlignment="1">
      <alignment horizontal="left" wrapText="1"/>
    </xf>
    <xf numFmtId="0" fontId="45" fillId="0" borderId="41" xfId="0" applyFont="1" applyBorder="1" applyAlignment="1">
      <alignment horizontal="left" wrapText="1"/>
    </xf>
    <xf numFmtId="0" fontId="46" fillId="0" borderId="42" xfId="0" applyFont="1" applyBorder="1" applyAlignment="1">
      <alignment horizontal="left" wrapText="1"/>
    </xf>
    <xf numFmtId="0" fontId="47" fillId="0" borderId="42" xfId="0" applyFont="1" applyBorder="1" applyAlignment="1">
      <alignment horizontal="left" wrapText="1"/>
    </xf>
    <xf numFmtId="0" fontId="48" fillId="0" borderId="41" xfId="0" applyFont="1" applyBorder="1" applyAlignment="1">
      <alignment horizontal="left" wrapText="1"/>
    </xf>
    <xf numFmtId="0" fontId="48" fillId="0" borderId="42" xfId="0" applyFont="1" applyBorder="1" applyAlignment="1">
      <alignment horizontal="left" vertical="top" wrapText="1"/>
    </xf>
    <xf numFmtId="0" fontId="48" fillId="0" borderId="41" xfId="0" applyFont="1" applyBorder="1" applyAlignment="1">
      <alignment horizontal="left" vertical="top" wrapText="1"/>
    </xf>
    <xf numFmtId="0" fontId="49" fillId="0" borderId="43" xfId="0" applyFont="1" applyBorder="1" applyAlignment="1">
      <alignment horizontal="left"/>
    </xf>
    <xf numFmtId="0" fontId="50" fillId="0" borderId="42" xfId="0" applyFont="1" applyBorder="1" applyAlignment="1">
      <alignment horizontal="left" wrapText="1"/>
    </xf>
    <xf numFmtId="0" fontId="48" fillId="0" borderId="44" xfId="0" applyFont="1" applyBorder="1" applyAlignment="1">
      <alignment horizontal="left" wrapText="1"/>
    </xf>
    <xf numFmtId="0" fontId="50" fillId="0" borderId="42" xfId="0" applyFont="1" applyBorder="1" applyAlignment="1">
      <alignment horizontal="left"/>
    </xf>
    <xf numFmtId="0" fontId="49" fillId="0" borderId="45" xfId="0" applyFont="1" applyBorder="1" applyAlignment="1">
      <alignment horizontal="left"/>
    </xf>
    <xf numFmtId="0" fontId="49" fillId="0" borderId="42" xfId="0" applyFont="1" applyBorder="1" applyAlignment="1">
      <alignment horizontal="left" vertical="top" wrapText="1"/>
    </xf>
    <xf numFmtId="0" fontId="51" fillId="0" borderId="42" xfId="0" applyFont="1" applyBorder="1" applyAlignment="1">
      <alignment horizontal="left" vertical="top" wrapText="1"/>
    </xf>
    <xf numFmtId="0" fontId="52" fillId="0" borderId="42" xfId="0" applyFont="1" applyBorder="1" applyAlignment="1">
      <alignment horizontal="left" wrapText="1"/>
    </xf>
    <xf numFmtId="0" fontId="53" fillId="0" borderId="42" xfId="0" applyFont="1" applyBorder="1" applyAlignment="1">
      <alignment horizontal="left" vertical="top" wrapText="1"/>
    </xf>
    <xf numFmtId="0" fontId="54" fillId="0" borderId="42" xfId="0" applyFont="1" applyBorder="1" applyAlignment="1">
      <alignment horizontal="left" wrapText="1"/>
    </xf>
    <xf numFmtId="0" fontId="45" fillId="0" borderId="41" xfId="0" applyFont="1" applyBorder="1" applyAlignment="1">
      <alignment horizontal="left" vertical="top" wrapText="1"/>
    </xf>
    <xf numFmtId="0" fontId="31" fillId="0" borderId="43" xfId="0" applyFont="1" applyBorder="1" applyAlignment="1">
      <alignment horizontal="left"/>
    </xf>
    <xf numFmtId="0" fontId="55" fillId="0" borderId="42" xfId="0" applyFont="1" applyBorder="1" applyAlignment="1">
      <alignment horizontal="left"/>
    </xf>
    <xf numFmtId="0" fontId="31" fillId="0" borderId="45" xfId="0" applyFont="1" applyBorder="1" applyAlignment="1">
      <alignment horizontal="left"/>
    </xf>
    <xf numFmtId="0" fontId="55" fillId="0" borderId="42" xfId="0" applyFont="1" applyBorder="1" applyAlignment="1">
      <alignment horizontal="left" wrapText="1"/>
    </xf>
    <xf numFmtId="0" fontId="45" fillId="0" borderId="44" xfId="0" applyFont="1" applyBorder="1" applyAlignment="1">
      <alignment horizontal="left" wrapText="1"/>
    </xf>
    <xf numFmtId="0" fontId="53" fillId="0" borderId="42" xfId="0" applyFont="1" applyBorder="1" applyAlignment="1">
      <alignment horizontal="left" wrapText="1"/>
    </xf>
    <xf numFmtId="0" fontId="56" fillId="0" borderId="42" xfId="0" applyFont="1" applyBorder="1" applyAlignment="1">
      <alignment horizontal="left" vertical="top" wrapText="1"/>
    </xf>
    <xf numFmtId="0" fontId="52" fillId="0" borderId="42" xfId="0" applyFont="1" applyBorder="1" applyAlignment="1">
      <alignment horizontal="left" vertical="top" wrapText="1"/>
    </xf>
    <xf numFmtId="0" fontId="49" fillId="0" borderId="41" xfId="0" applyFont="1" applyBorder="1" applyAlignment="1">
      <alignment horizontal="left" wrapText="1"/>
    </xf>
    <xf numFmtId="0" fontId="50" fillId="0" borderId="41" xfId="0" applyFont="1" applyBorder="1" applyAlignment="1">
      <alignment horizontal="left" wrapText="1"/>
    </xf>
    <xf numFmtId="0" fontId="55" fillId="0" borderId="42" xfId="0" applyFont="1" applyBorder="1" applyAlignment="1">
      <alignment horizontal="left" vertical="top" wrapText="1"/>
    </xf>
    <xf numFmtId="0" fontId="49" fillId="0" borderId="44" xfId="0" applyFont="1" applyBorder="1" applyAlignment="1">
      <alignment horizontal="left" wrapText="1"/>
    </xf>
    <xf numFmtId="0" fontId="51" fillId="0" borderId="42" xfId="0" applyFont="1" applyBorder="1" applyAlignment="1">
      <alignment horizontal="left" wrapText="1"/>
    </xf>
    <xf numFmtId="0" fontId="49" fillId="0" borderId="41" xfId="0" applyFont="1" applyBorder="1" applyAlignment="1">
      <alignment horizontal="left"/>
    </xf>
    <xf numFmtId="0" fontId="57" fillId="0" borderId="42" xfId="0" applyFont="1" applyBorder="1" applyAlignment="1">
      <alignment horizontal="left"/>
    </xf>
    <xf numFmtId="0" fontId="31" fillId="0" borderId="46" xfId="0" applyFont="1" applyBorder="1" applyAlignment="1">
      <alignment horizontal="left"/>
    </xf>
    <xf numFmtId="0" fontId="55" fillId="0" borderId="47" xfId="0" applyFont="1" applyBorder="1" applyAlignment="1">
      <alignment horizontal="left" wrapText="1"/>
    </xf>
    <xf numFmtId="0" fontId="58" fillId="0" borderId="48" xfId="0" applyFont="1" applyBorder="1"/>
    <xf numFmtId="0" fontId="12" fillId="2" borderId="5" xfId="0" applyFont="1" applyFill="1" applyBorder="1" applyProtection="1"/>
    <xf numFmtId="0" fontId="12" fillId="2" borderId="6" xfId="0" applyFont="1" applyFill="1" applyBorder="1" applyProtection="1"/>
    <xf numFmtId="0" fontId="12" fillId="0" borderId="0" xfId="0" applyFont="1" applyAlignment="1">
      <alignment vertical="center" wrapText="1"/>
    </xf>
    <xf numFmtId="0" fontId="8" fillId="0" borderId="0" xfId="0" applyFont="1" applyAlignment="1">
      <alignment horizontal="center" vertical="center" wrapText="1"/>
    </xf>
    <xf numFmtId="0" fontId="8" fillId="0" borderId="24" xfId="0" applyFont="1" applyBorder="1" applyProtection="1">
      <protection locked="0"/>
    </xf>
    <xf numFmtId="0" fontId="8" fillId="0" borderId="25" xfId="0" applyFont="1" applyBorder="1" applyProtection="1">
      <protection locked="0"/>
    </xf>
    <xf numFmtId="0" fontId="8" fillId="0" borderId="22" xfId="0" applyFont="1" applyBorder="1" applyProtection="1">
      <protection locked="0"/>
    </xf>
    <xf numFmtId="0" fontId="8" fillId="0" borderId="26" xfId="0" applyFont="1" applyBorder="1" applyProtection="1">
      <protection locked="0"/>
    </xf>
    <xf numFmtId="0" fontId="8" fillId="0" borderId="27" xfId="0" applyFont="1" applyBorder="1" applyProtection="1">
      <protection locked="0"/>
    </xf>
    <xf numFmtId="0" fontId="8" fillId="0" borderId="28" xfId="0" applyFont="1" applyBorder="1" applyProtection="1">
      <protection locked="0"/>
    </xf>
    <xf numFmtId="0" fontId="8" fillId="0" borderId="3" xfId="0" applyFont="1" applyBorder="1" applyProtection="1">
      <protection locked="0"/>
    </xf>
    <xf numFmtId="0" fontId="8" fillId="0" borderId="20" xfId="0" applyFont="1" applyBorder="1" applyProtection="1">
      <protection locked="0"/>
    </xf>
    <xf numFmtId="0" fontId="12" fillId="2" borderId="20" xfId="0" applyFont="1" applyFill="1" applyBorder="1" applyProtection="1"/>
    <xf numFmtId="0" fontId="8" fillId="0" borderId="4" xfId="0" applyFont="1" applyBorder="1" applyProtection="1">
      <protection locked="0"/>
    </xf>
    <xf numFmtId="0" fontId="12" fillId="2" borderId="4" xfId="0" applyFont="1" applyFill="1" applyBorder="1" applyProtection="1"/>
    <xf numFmtId="0" fontId="8" fillId="4" borderId="5" xfId="0" applyFont="1" applyFill="1" applyBorder="1" applyAlignment="1" applyProtection="1">
      <alignment horizontal="center"/>
    </xf>
    <xf numFmtId="0" fontId="8" fillId="4" borderId="5" xfId="0" applyFont="1" applyFill="1" applyBorder="1" applyAlignment="1">
      <alignment horizontal="center"/>
    </xf>
    <xf numFmtId="0" fontId="16" fillId="4" borderId="5" xfId="0" applyFont="1" applyFill="1" applyBorder="1" applyAlignment="1">
      <alignment horizontal="center"/>
    </xf>
    <xf numFmtId="0" fontId="38" fillId="0" borderId="10" xfId="0" applyFont="1" applyBorder="1" applyAlignment="1">
      <alignment horizontal="center" wrapText="1"/>
    </xf>
    <xf numFmtId="0" fontId="43" fillId="0" borderId="20" xfId="0" applyFont="1" applyBorder="1" applyProtection="1">
      <protection locked="0"/>
    </xf>
    <xf numFmtId="0" fontId="34" fillId="3" borderId="6" xfId="0" applyFont="1" applyFill="1" applyBorder="1" applyProtection="1">
      <protection locked="0"/>
    </xf>
    <xf numFmtId="0" fontId="34" fillId="4" borderId="5" xfId="0" applyFont="1" applyFill="1" applyBorder="1" applyAlignment="1" applyProtection="1">
      <alignment horizontal="center"/>
    </xf>
    <xf numFmtId="0" fontId="37" fillId="2" borderId="5" xfId="0" applyFont="1" applyFill="1" applyBorder="1" applyProtection="1"/>
    <xf numFmtId="0" fontId="37" fillId="2" borderId="6" xfId="0" applyFont="1" applyFill="1" applyBorder="1" applyProtection="1"/>
    <xf numFmtId="0" fontId="34" fillId="0" borderId="7" xfId="0" applyFont="1" applyBorder="1" applyAlignment="1"/>
    <xf numFmtId="0" fontId="37" fillId="2" borderId="4" xfId="0" applyFont="1" applyFill="1" applyBorder="1" applyAlignment="1" applyProtection="1">
      <alignment horizontal="right"/>
    </xf>
    <xf numFmtId="0" fontId="37" fillId="2" borderId="4" xfId="0" applyFont="1" applyFill="1" applyBorder="1" applyProtection="1"/>
    <xf numFmtId="0" fontId="59" fillId="0" borderId="4" xfId="0" applyFont="1" applyBorder="1" applyAlignment="1">
      <alignment horizontal="left"/>
    </xf>
    <xf numFmtId="0" fontId="37" fillId="2" borderId="20" xfId="0" applyFont="1" applyFill="1" applyBorder="1" applyProtection="1"/>
    <xf numFmtId="0" fontId="34" fillId="0" borderId="2" xfId="0" applyFont="1" applyBorder="1" applyAlignment="1">
      <alignment horizontal="center" vertical="center" wrapText="1"/>
    </xf>
    <xf numFmtId="0" fontId="60" fillId="0" borderId="0" xfId="0" applyFont="1"/>
    <xf numFmtId="0" fontId="37" fillId="0" borderId="0" xfId="0" applyFont="1" applyAlignment="1" applyProtection="1">
      <alignment horizontal="left" vertical="center" wrapText="1"/>
      <protection locked="0"/>
    </xf>
    <xf numFmtId="0" fontId="32" fillId="0" borderId="0" xfId="0" applyFont="1" applyAlignment="1" applyProtection="1">
      <alignment horizontal="center" vertical="center" wrapText="1"/>
      <protection locked="0"/>
    </xf>
    <xf numFmtId="0" fontId="34" fillId="0" borderId="11" xfId="0" applyFont="1" applyBorder="1"/>
    <xf numFmtId="0" fontId="34" fillId="0" borderId="24" xfId="0" applyFont="1" applyBorder="1"/>
    <xf numFmtId="0" fontId="34" fillId="0" borderId="24" xfId="0" applyFont="1" applyBorder="1" applyAlignment="1">
      <alignment horizontal="left"/>
    </xf>
    <xf numFmtId="0" fontId="34" fillId="0" borderId="24" xfId="0" applyFont="1" applyBorder="1" applyAlignment="1">
      <alignment horizontal="left" indent="2"/>
    </xf>
    <xf numFmtId="0" fontId="34" fillId="0" borderId="8" xfId="0" applyFont="1" applyBorder="1"/>
    <xf numFmtId="0" fontId="34" fillId="0" borderId="22" xfId="0" applyFont="1" applyBorder="1"/>
    <xf numFmtId="0" fontId="34" fillId="0" borderId="22" xfId="0" applyFont="1" applyBorder="1" applyAlignment="1">
      <alignment horizontal="left"/>
    </xf>
    <xf numFmtId="0" fontId="34" fillId="0" borderId="22" xfId="0" applyFont="1" applyBorder="1" applyAlignment="1">
      <alignment horizontal="left" indent="2"/>
    </xf>
    <xf numFmtId="0" fontId="34" fillId="0" borderId="26" xfId="0" applyFont="1" applyBorder="1" applyAlignment="1">
      <alignment horizontal="left" indent="2"/>
    </xf>
    <xf numFmtId="0" fontId="37" fillId="0" borderId="49" xfId="0" applyFont="1" applyBorder="1"/>
    <xf numFmtId="0" fontId="34" fillId="3" borderId="50" xfId="0" applyFont="1" applyFill="1" applyBorder="1"/>
    <xf numFmtId="0" fontId="34" fillId="3" borderId="24" xfId="0" applyFont="1" applyFill="1" applyBorder="1"/>
    <xf numFmtId="0" fontId="34" fillId="3" borderId="24" xfId="0" applyFont="1" applyFill="1" applyBorder="1" applyAlignment="1">
      <alignment horizontal="left"/>
    </xf>
    <xf numFmtId="0" fontId="34" fillId="3" borderId="24" xfId="0" applyFont="1" applyFill="1" applyBorder="1" applyAlignment="1">
      <alignment horizontal="left" indent="2"/>
    </xf>
    <xf numFmtId="0" fontId="34" fillId="3" borderId="28" xfId="0" applyFont="1" applyFill="1" applyBorder="1"/>
    <xf numFmtId="0" fontId="37" fillId="0" borderId="15" xfId="0" applyFont="1" applyBorder="1"/>
    <xf numFmtId="0" fontId="34" fillId="3" borderId="51" xfId="0" applyFont="1" applyFill="1" applyBorder="1"/>
    <xf numFmtId="0" fontId="34" fillId="3" borderId="22" xfId="0" applyFont="1" applyFill="1" applyBorder="1"/>
    <xf numFmtId="0" fontId="34" fillId="3" borderId="22" xfId="0" applyFont="1" applyFill="1" applyBorder="1" applyAlignment="1">
      <alignment horizontal="left"/>
    </xf>
    <xf numFmtId="0" fontId="34" fillId="3" borderId="22" xfId="0" applyFont="1" applyFill="1" applyBorder="1" applyAlignment="1">
      <alignment horizontal="left" indent="2"/>
    </xf>
    <xf numFmtId="0" fontId="34" fillId="3" borderId="26" xfId="0" applyFont="1" applyFill="1" applyBorder="1"/>
    <xf numFmtId="0" fontId="33" fillId="0" borderId="21" xfId="0" applyFont="1" applyBorder="1"/>
    <xf numFmtId="0" fontId="33" fillId="0" borderId="11" xfId="0" applyFont="1" applyBorder="1"/>
    <xf numFmtId="0" fontId="33" fillId="0" borderId="12" xfId="0" applyFont="1" applyBorder="1"/>
    <xf numFmtId="0" fontId="38" fillId="0" borderId="49" xfId="0" applyFont="1" applyBorder="1" applyAlignment="1">
      <alignment horizontal="center"/>
    </xf>
    <xf numFmtId="0" fontId="34" fillId="0" borderId="50" xfId="0" applyFont="1" applyBorder="1"/>
    <xf numFmtId="0" fontId="37" fillId="0" borderId="24" xfId="0" applyFont="1" applyBorder="1" applyAlignment="1">
      <alignment wrapText="1"/>
    </xf>
    <xf numFmtId="0" fontId="34" fillId="0" borderId="28" xfId="0" applyFont="1" applyBorder="1" applyAlignment="1">
      <alignment horizontal="left"/>
    </xf>
    <xf numFmtId="0" fontId="33" fillId="0" borderId="7" xfId="0" applyFont="1" applyBorder="1"/>
    <xf numFmtId="0" fontId="33" fillId="0" borderId="8" xfId="0" applyFont="1" applyBorder="1"/>
    <xf numFmtId="0" fontId="33" fillId="0" borderId="9" xfId="0" applyFont="1" applyBorder="1"/>
    <xf numFmtId="0" fontId="38" fillId="0" borderId="15" xfId="0" applyFont="1" applyBorder="1" applyAlignment="1">
      <alignment horizontal="center"/>
    </xf>
    <xf numFmtId="0" fontId="34" fillId="0" borderId="51" xfId="0" applyFont="1" applyBorder="1"/>
    <xf numFmtId="0" fontId="37" fillId="0" borderId="22" xfId="0" applyFont="1" applyBorder="1" applyAlignment="1">
      <alignment wrapText="1"/>
    </xf>
    <xf numFmtId="0" fontId="34" fillId="0" borderId="26" xfId="0" applyFont="1" applyBorder="1" applyAlignment="1">
      <alignment horizontal="left"/>
    </xf>
    <xf numFmtId="0" fontId="8" fillId="0" borderId="5" xfId="0" applyFont="1" applyBorder="1" applyAlignment="1" applyProtection="1">
      <alignment horizontal="left"/>
    </xf>
    <xf numFmtId="0" fontId="8" fillId="0" borderId="6" xfId="0" applyFont="1" applyBorder="1" applyAlignment="1" applyProtection="1">
      <alignment horizontal="left"/>
    </xf>
    <xf numFmtId="0" fontId="37" fillId="3" borderId="5" xfId="0" applyFont="1" applyFill="1" applyBorder="1" applyProtection="1"/>
    <xf numFmtId="0" fontId="34" fillId="3" borderId="5" xfId="0" applyFont="1" applyFill="1" applyBorder="1" applyProtection="1"/>
    <xf numFmtId="0" fontId="43" fillId="0" borderId="0" xfId="0" applyFont="1" applyAlignment="1" applyProtection="1">
      <alignment horizontal="left"/>
      <protection locked="0"/>
    </xf>
    <xf numFmtId="0" fontId="35" fillId="0" borderId="0" xfId="0" applyFont="1" applyAlignment="1" applyProtection="1">
      <alignment horizontal="left"/>
      <protection locked="0"/>
    </xf>
    <xf numFmtId="0" fontId="34" fillId="4" borderId="5" xfId="0" applyFont="1" applyFill="1" applyBorder="1" applyAlignment="1">
      <alignment horizontal="center"/>
    </xf>
    <xf numFmtId="0" fontId="32" fillId="0" borderId="0" xfId="0" applyFont="1" applyAlignment="1" applyProtection="1">
      <alignment horizontal="centerContinuous" vertical="center" wrapText="1"/>
      <protection locked="0"/>
    </xf>
    <xf numFmtId="0" fontId="19" fillId="5" borderId="0" xfId="0" applyFont="1" applyFill="1" applyBorder="1"/>
    <xf numFmtId="0" fontId="19" fillId="5" borderId="0" xfId="0" applyFont="1" applyFill="1" applyBorder="1" applyAlignment="1">
      <alignment horizontal="left"/>
    </xf>
    <xf numFmtId="0" fontId="19" fillId="0" borderId="25" xfId="0" applyFont="1" applyFill="1" applyBorder="1" applyProtection="1">
      <protection locked="0"/>
    </xf>
    <xf numFmtId="0" fontId="19" fillId="0" borderId="5" xfId="0" applyFont="1" applyFill="1" applyBorder="1" applyProtection="1">
      <protection locked="0"/>
    </xf>
    <xf numFmtId="0" fontId="19" fillId="3" borderId="5" xfId="0" applyFont="1" applyFill="1" applyBorder="1" applyProtection="1">
      <protection locked="0"/>
    </xf>
    <xf numFmtId="0" fontId="19" fillId="0" borderId="0" xfId="0" applyFont="1" applyAlignment="1" applyProtection="1">
      <alignment horizontal="center" vertical="center" wrapText="1"/>
      <protection locked="0"/>
    </xf>
    <xf numFmtId="0" fontId="61" fillId="0" borderId="5" xfId="0" applyFont="1" applyBorder="1" applyProtection="1">
      <protection locked="0"/>
    </xf>
    <xf numFmtId="0" fontId="61" fillId="0" borderId="6" xfId="0" applyFont="1" applyBorder="1" applyProtection="1">
      <protection locked="0"/>
    </xf>
    <xf numFmtId="0" fontId="61" fillId="0" borderId="25" xfId="0" applyFont="1" applyBorder="1" applyProtection="1">
      <protection locked="0"/>
    </xf>
    <xf numFmtId="0" fontId="61" fillId="0" borderId="4" xfId="0" applyFont="1" applyBorder="1" applyProtection="1">
      <protection locked="0"/>
    </xf>
    <xf numFmtId="0" fontId="61" fillId="0" borderId="10" xfId="0" applyFont="1" applyBorder="1" applyProtection="1">
      <protection locked="0"/>
    </xf>
    <xf numFmtId="0" fontId="62" fillId="0" borderId="5" xfId="0" applyFont="1" applyBorder="1" applyProtection="1">
      <protection locked="0"/>
    </xf>
    <xf numFmtId="0" fontId="63" fillId="0" borderId="5" xfId="0" applyFont="1" applyBorder="1" applyProtection="1">
      <protection locked="0"/>
    </xf>
    <xf numFmtId="0" fontId="63" fillId="0" borderId="52" xfId="0" applyFont="1" applyBorder="1" applyProtection="1">
      <protection locked="0"/>
    </xf>
    <xf numFmtId="0" fontId="63" fillId="0" borderId="23" xfId="0" applyFont="1" applyBorder="1" applyProtection="1">
      <protection locked="0"/>
    </xf>
    <xf numFmtId="0" fontId="63" fillId="0" borderId="32" xfId="0" applyFont="1" applyBorder="1" applyProtection="1">
      <protection locked="0"/>
    </xf>
    <xf numFmtId="0" fontId="63" fillId="0" borderId="37" xfId="0" applyFont="1" applyBorder="1" applyProtection="1">
      <protection locked="0"/>
    </xf>
    <xf numFmtId="0" fontId="63" fillId="0" borderId="38" xfId="0" applyFont="1" applyBorder="1" applyProtection="1">
      <protection locked="0"/>
    </xf>
    <xf numFmtId="0" fontId="62" fillId="0" borderId="5" xfId="0" applyFont="1" applyBorder="1" applyAlignment="1" applyProtection="1">
      <alignment horizontal="left"/>
      <protection locked="0"/>
    </xf>
    <xf numFmtId="0" fontId="62" fillId="0" borderId="5" xfId="0" applyFont="1" applyBorder="1" applyAlignment="1" applyProtection="1">
      <alignment horizontal="left" wrapText="1"/>
      <protection locked="0"/>
    </xf>
    <xf numFmtId="0" fontId="62" fillId="0" borderId="6" xfId="0" applyFont="1" applyBorder="1" applyAlignment="1" applyProtection="1">
      <alignment horizontal="left"/>
      <protection locked="0"/>
    </xf>
    <xf numFmtId="0" fontId="63" fillId="0" borderId="6" xfId="0" applyFont="1" applyBorder="1" applyProtection="1">
      <protection locked="0"/>
    </xf>
    <xf numFmtId="0" fontId="63" fillId="0" borderId="53" xfId="0" applyFont="1" applyBorder="1" applyProtection="1">
      <protection locked="0"/>
    </xf>
    <xf numFmtId="0" fontId="63" fillId="0" borderId="27" xfId="0" applyFont="1" applyBorder="1" applyProtection="1">
      <protection locked="0"/>
    </xf>
    <xf numFmtId="0" fontId="63" fillId="0" borderId="54" xfId="0" applyFont="1" applyBorder="1" applyProtection="1">
      <protection locked="0"/>
    </xf>
    <xf numFmtId="0" fontId="63" fillId="0" borderId="55" xfId="0" applyFont="1" applyBorder="1" applyProtection="1">
      <protection locked="0"/>
    </xf>
    <xf numFmtId="0" fontId="63" fillId="0" borderId="56" xfId="0" applyFont="1" applyBorder="1" applyProtection="1">
      <protection locked="0"/>
    </xf>
    <xf numFmtId="0" fontId="61" fillId="0" borderId="0" xfId="0" applyFont="1" applyBorder="1" applyProtection="1">
      <protection locked="0"/>
    </xf>
    <xf numFmtId="0" fontId="63" fillId="0" borderId="0" xfId="0" applyFont="1" applyBorder="1" applyProtection="1">
      <protection locked="0"/>
    </xf>
    <xf numFmtId="0" fontId="63" fillId="0" borderId="0" xfId="0" applyFont="1" applyBorder="1" applyAlignment="1" applyProtection="1">
      <alignment horizontal="center" vertical="center" wrapText="1"/>
      <protection locked="0"/>
    </xf>
    <xf numFmtId="0" fontId="63" fillId="0" borderId="0" xfId="0" applyFont="1" applyBorder="1" applyAlignment="1" applyProtection="1">
      <alignment horizontal="center" vertical="center"/>
      <protection locked="0"/>
    </xf>
    <xf numFmtId="0" fontId="64" fillId="0" borderId="0" xfId="0" applyFont="1" applyBorder="1" applyAlignment="1" applyProtection="1">
      <alignment horizontal="center" vertical="center"/>
      <protection locked="0"/>
    </xf>
    <xf numFmtId="0" fontId="64" fillId="0" borderId="0" xfId="0" applyFont="1" applyBorder="1" applyAlignment="1" applyProtection="1">
      <alignment horizontal="center" vertical="center" wrapText="1"/>
      <protection locked="0"/>
    </xf>
    <xf numFmtId="0" fontId="63" fillId="0" borderId="0" xfId="0" applyFont="1" applyBorder="1" applyAlignment="1" applyProtection="1">
      <alignment vertical="center"/>
      <protection locked="0"/>
    </xf>
    <xf numFmtId="0" fontId="19" fillId="0" borderId="5" xfId="0" applyFont="1" applyBorder="1" applyAlignment="1" applyProtection="1">
      <alignment horizontal="center"/>
      <protection locked="0"/>
    </xf>
    <xf numFmtId="3" fontId="19" fillId="0" borderId="5" xfId="0" applyNumberFormat="1" applyFont="1" applyBorder="1" applyAlignment="1" applyProtection="1">
      <alignment horizontal="center"/>
      <protection locked="0"/>
    </xf>
    <xf numFmtId="3" fontId="19" fillId="0" borderId="5" xfId="0" applyNumberFormat="1" applyFont="1" applyBorder="1" applyProtection="1">
      <protection locked="0"/>
    </xf>
    <xf numFmtId="3" fontId="19" fillId="0" borderId="6" xfId="0" applyNumberFormat="1" applyFont="1" applyBorder="1" applyProtection="1">
      <protection locked="0"/>
    </xf>
    <xf numFmtId="0" fontId="65" fillId="0" borderId="0" xfId="0" applyFont="1" applyBorder="1" applyAlignment="1" applyProtection="1">
      <alignment horizontal="left"/>
      <protection locked="0"/>
    </xf>
    <xf numFmtId="0" fontId="18" fillId="0" borderId="0" xfId="0" applyFont="1" applyAlignment="1" applyProtection="1">
      <alignment horizontal="center"/>
      <protection locked="0"/>
    </xf>
    <xf numFmtId="0" fontId="18" fillId="0" borderId="0" xfId="0" applyFont="1" applyAlignment="1" applyProtection="1">
      <alignment vertical="center"/>
      <protection locked="0"/>
    </xf>
    <xf numFmtId="0" fontId="58" fillId="0" borderId="0" xfId="0" applyFont="1" applyBorder="1"/>
    <xf numFmtId="0" fontId="19" fillId="0" borderId="13" xfId="0" applyFont="1" applyBorder="1" applyProtection="1">
      <protection locked="0"/>
    </xf>
    <xf numFmtId="0" fontId="12" fillId="0" borderId="0" xfId="0" applyFont="1" applyFill="1" applyBorder="1" applyProtection="1"/>
    <xf numFmtId="0" fontId="8" fillId="0" borderId="13" xfId="0" applyFont="1" applyBorder="1" applyProtection="1">
      <protection locked="0"/>
    </xf>
    <xf numFmtId="0" fontId="19" fillId="0" borderId="13" xfId="0" applyFont="1" applyBorder="1" applyAlignment="1" applyProtection="1">
      <alignment horizontal="centerContinuous" vertical="center" wrapText="1"/>
      <protection locked="0"/>
    </xf>
    <xf numFmtId="0" fontId="18" fillId="0" borderId="0" xfId="0" applyFont="1" applyBorder="1" applyAlignment="1" applyProtection="1">
      <alignment horizontal="left"/>
      <protection locked="0"/>
    </xf>
    <xf numFmtId="0" fontId="18" fillId="0" borderId="14" xfId="0" applyFont="1" applyBorder="1" applyProtection="1">
      <protection locked="0"/>
    </xf>
    <xf numFmtId="0" fontId="18" fillId="0" borderId="0" xfId="0" applyFont="1" applyBorder="1" applyProtection="1">
      <protection locked="0"/>
    </xf>
    <xf numFmtId="0" fontId="12" fillId="0" borderId="0" xfId="0" applyFont="1" applyBorder="1" applyAlignment="1" applyProtection="1">
      <alignment horizontal="centerContinuous" vertical="center" wrapText="1"/>
      <protection locked="0"/>
    </xf>
    <xf numFmtId="0" fontId="66" fillId="2" borderId="5" xfId="0" applyFont="1" applyFill="1" applyBorder="1" applyProtection="1"/>
    <xf numFmtId="0" fontId="20" fillId="0" borderId="0" xfId="0" applyFont="1" applyAlignment="1" applyProtection="1">
      <alignment horizontal="center" wrapText="1"/>
      <protection locked="0"/>
    </xf>
    <xf numFmtId="0" fontId="21" fillId="0" borderId="0" xfId="0" applyFont="1" applyAlignment="1" applyProtection="1">
      <alignment horizontal="center" wrapText="1"/>
      <protection locked="0"/>
    </xf>
    <xf numFmtId="0" fontId="17" fillId="0" borderId="0" xfId="0" applyFont="1" applyAlignment="1" applyProtection="1">
      <alignment horizontal="center" wrapText="1"/>
      <protection locked="0"/>
    </xf>
    <xf numFmtId="0" fontId="22" fillId="0" borderId="0" xfId="0" applyFont="1" applyAlignment="1" applyProtection="1">
      <alignment horizontal="center" wrapText="1"/>
      <protection locked="0"/>
    </xf>
    <xf numFmtId="0" fontId="12" fillId="0" borderId="0" xfId="0" applyFont="1" applyAlignment="1" applyProtection="1">
      <alignment horizontal="left"/>
      <protection locked="0"/>
    </xf>
    <xf numFmtId="4" fontId="12" fillId="0" borderId="0" xfId="0" applyNumberFormat="1" applyFont="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17" fillId="0" borderId="0" xfId="0" applyFont="1" applyAlignment="1" applyProtection="1">
      <alignment horizontal="center" vertical="center" wrapText="1"/>
      <protection locked="0"/>
    </xf>
    <xf numFmtId="0" fontId="21" fillId="0" borderId="0" xfId="0" applyFont="1" applyAlignment="1" applyProtection="1">
      <alignment horizontal="center" vertical="center"/>
      <protection locked="0"/>
    </xf>
    <xf numFmtId="0" fontId="21" fillId="0" borderId="13" xfId="0" applyFont="1" applyBorder="1" applyAlignment="1" applyProtection="1">
      <alignment horizontal="center" vertical="center"/>
      <protection locked="0"/>
    </xf>
    <xf numFmtId="0" fontId="16" fillId="0" borderId="0" xfId="0" applyFont="1" applyAlignment="1" applyProtection="1">
      <alignment horizontal="center" vertical="center" wrapText="1"/>
      <protection locked="0"/>
    </xf>
    <xf numFmtId="0" fontId="12" fillId="0" borderId="15" xfId="0" applyFont="1" applyBorder="1" applyAlignment="1">
      <alignment horizontal="center" vertical="center" wrapText="1"/>
    </xf>
    <xf numFmtId="0" fontId="8" fillId="0" borderId="57" xfId="0" applyFont="1" applyBorder="1" applyAlignment="1">
      <alignment vertical="center" wrapText="1"/>
    </xf>
    <xf numFmtId="0" fontId="13" fillId="0" borderId="7"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4" xfId="0" applyFont="1" applyBorder="1" applyAlignment="1">
      <alignment horizontal="center" vertical="center" wrapText="1"/>
    </xf>
    <xf numFmtId="0" fontId="21" fillId="0" borderId="13" xfId="0" applyFont="1" applyBorder="1" applyAlignment="1" applyProtection="1">
      <alignment horizontal="center" vertical="center" wrapText="1"/>
      <protection locked="0"/>
    </xf>
    <xf numFmtId="0" fontId="21" fillId="0" borderId="0" xfId="0" applyFont="1" applyAlignment="1" applyProtection="1">
      <alignment horizontal="center" vertical="center" wrapText="1"/>
      <protection locked="0"/>
    </xf>
    <xf numFmtId="4" fontId="17" fillId="0" borderId="0" xfId="0" applyNumberFormat="1" applyFont="1" applyAlignment="1" applyProtection="1">
      <alignment horizontal="center" vertical="center" wrapText="1"/>
      <protection locked="0"/>
    </xf>
    <xf numFmtId="4" fontId="8" fillId="0" borderId="0" xfId="0" applyNumberFormat="1" applyFont="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8" fillId="0" borderId="0" xfId="0" applyFont="1" applyAlignment="1" applyProtection="1">
      <alignment horizontal="center" vertical="center" wrapText="1"/>
      <protection locked="0"/>
    </xf>
    <xf numFmtId="0" fontId="8" fillId="0" borderId="0" xfId="0" applyFont="1" applyAlignment="1" applyProtection="1">
      <alignment wrapText="1"/>
      <protection locked="0"/>
    </xf>
    <xf numFmtId="0" fontId="19" fillId="0" borderId="0" xfId="0" applyFont="1" applyAlignment="1" applyProtection="1">
      <alignment horizontal="center" vertical="center" wrapText="1"/>
      <protection locked="0"/>
    </xf>
    <xf numFmtId="0" fontId="19" fillId="0" borderId="0" xfId="0" applyFont="1" applyAlignment="1" applyProtection="1">
      <alignment horizontal="left" vertical="center" wrapText="1"/>
      <protection locked="0"/>
    </xf>
    <xf numFmtId="0" fontId="8" fillId="0" borderId="13" xfId="0" applyFont="1" applyBorder="1" applyAlignment="1">
      <alignment vertical="center" wrapText="1"/>
    </xf>
    <xf numFmtId="0" fontId="8" fillId="0" borderId="21" xfId="0" applyFont="1" applyBorder="1" applyAlignment="1">
      <alignment vertical="center" wrapText="1"/>
    </xf>
    <xf numFmtId="0" fontId="19" fillId="0" borderId="13" xfId="0" applyFont="1" applyBorder="1" applyAlignment="1" applyProtection="1">
      <alignment horizontal="center" vertical="center" wrapText="1"/>
      <protection locked="0"/>
    </xf>
    <xf numFmtId="0" fontId="8" fillId="0" borderId="13" xfId="0" applyFont="1" applyBorder="1" applyAlignment="1" applyProtection="1">
      <alignment wrapText="1"/>
      <protection locked="0"/>
    </xf>
    <xf numFmtId="0" fontId="12" fillId="0" borderId="7" xfId="0" applyFont="1" applyBorder="1" applyAlignment="1">
      <alignment horizontal="center"/>
    </xf>
    <xf numFmtId="0" fontId="12" fillId="0" borderId="13" xfId="0" applyFont="1" applyBorder="1" applyAlignment="1">
      <alignment horizontal="center"/>
    </xf>
    <xf numFmtId="0" fontId="12" fillId="0" borderId="21" xfId="0" applyFont="1" applyBorder="1" applyAlignment="1">
      <alignment horizontal="center"/>
    </xf>
    <xf numFmtId="0" fontId="26" fillId="0" borderId="1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49" xfId="0" applyFont="1" applyBorder="1" applyAlignment="1">
      <alignment horizontal="center" vertical="center" wrapText="1"/>
    </xf>
    <xf numFmtId="0" fontId="8" fillId="0" borderId="15" xfId="0" applyFont="1" applyBorder="1" applyAlignment="1">
      <alignment horizontal="center" wrapText="1"/>
    </xf>
    <xf numFmtId="0" fontId="8" fillId="0" borderId="49" xfId="0" applyFont="1" applyBorder="1" applyAlignment="1">
      <alignment horizontal="center" wrapText="1"/>
    </xf>
    <xf numFmtId="0" fontId="12" fillId="0" borderId="0" xfId="0" applyFont="1" applyAlignment="1" applyProtection="1">
      <alignment vertical="center" wrapText="1"/>
      <protection locked="0"/>
    </xf>
    <xf numFmtId="0" fontId="24" fillId="0" borderId="15" xfId="0" applyFont="1" applyBorder="1" applyAlignment="1">
      <alignment horizontal="center"/>
    </xf>
    <xf numFmtId="0" fontId="24" fillId="0" borderId="57" xfId="0" applyFont="1" applyBorder="1" applyAlignment="1">
      <alignment horizontal="center"/>
    </xf>
    <xf numFmtId="0" fontId="24" fillId="0" borderId="49" xfId="0" applyFont="1" applyBorder="1" applyAlignment="1">
      <alignment horizontal="center"/>
    </xf>
    <xf numFmtId="0" fontId="18" fillId="0" borderId="0" xfId="0" applyFont="1" applyBorder="1" applyAlignment="1" applyProtection="1">
      <alignment horizontal="center" vertical="center" wrapText="1"/>
      <protection locked="0"/>
    </xf>
    <xf numFmtId="0" fontId="24" fillId="0" borderId="57" xfId="0" applyFont="1" applyBorder="1" applyAlignment="1">
      <alignment horizontal="center" wrapText="1"/>
    </xf>
    <xf numFmtId="0" fontId="24" fillId="0" borderId="49" xfId="0" applyFont="1" applyBorder="1" applyAlignment="1">
      <alignment horizontal="center" wrapText="1"/>
    </xf>
    <xf numFmtId="0" fontId="26" fillId="0" borderId="7"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21" xfId="0" applyFont="1" applyBorder="1" applyAlignment="1">
      <alignment horizontal="center" vertical="center" wrapText="1"/>
    </xf>
    <xf numFmtId="0" fontId="8" fillId="0" borderId="57" xfId="0" applyFont="1" applyBorder="1" applyAlignment="1">
      <alignment horizontal="center" wrapText="1"/>
    </xf>
    <xf numFmtId="0" fontId="19" fillId="0" borderId="0" xfId="0" applyFont="1" applyBorder="1" applyAlignment="1" applyProtection="1">
      <alignment horizontal="center" vertical="center" wrapText="1"/>
      <protection locked="0"/>
    </xf>
    <xf numFmtId="0" fontId="17" fillId="0" borderId="0" xfId="0" applyFont="1" applyAlignment="1" applyProtection="1">
      <alignment horizontal="center" vertical="center"/>
      <protection locked="0"/>
    </xf>
    <xf numFmtId="0" fontId="19" fillId="0" borderId="7"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2" xfId="0" applyFont="1" applyBorder="1" applyAlignment="1">
      <alignment horizontal="center" vertical="center" wrapText="1"/>
    </xf>
    <xf numFmtId="0" fontId="8" fillId="0" borderId="0" xfId="0" applyFont="1" applyAlignment="1">
      <alignment horizontal="left" vertical="center" wrapText="1" indent="6"/>
    </xf>
    <xf numFmtId="0" fontId="12" fillId="0" borderId="0" xfId="0" applyFont="1" applyAlignment="1">
      <alignment horizontal="left"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12" fillId="0" borderId="0" xfId="0" applyFont="1" applyBorder="1" applyAlignment="1" applyProtection="1">
      <alignment horizontal="center" vertical="center" wrapText="1"/>
      <protection locked="0"/>
    </xf>
    <xf numFmtId="0" fontId="33" fillId="0" borderId="0" xfId="0" applyFont="1" applyAlignment="1" applyProtection="1">
      <alignment horizontal="center" vertical="center" wrapText="1"/>
      <protection locked="0"/>
    </xf>
    <xf numFmtId="0" fontId="33" fillId="0" borderId="0" xfId="0" applyFont="1" applyAlignment="1" applyProtection="1">
      <alignment horizontal="center" vertical="center"/>
      <protection locked="0"/>
    </xf>
    <xf numFmtId="0" fontId="8" fillId="0" borderId="0" xfId="0" applyFont="1" applyAlignment="1" applyProtection="1">
      <protection locked="0"/>
    </xf>
    <xf numFmtId="0" fontId="33" fillId="0" borderId="13" xfId="0" applyFont="1" applyBorder="1" applyAlignment="1" applyProtection="1">
      <alignment horizontal="center" vertical="center"/>
      <protection locked="0"/>
    </xf>
    <xf numFmtId="0" fontId="32" fillId="0" borderId="0" xfId="0" applyFont="1" applyAlignment="1" applyProtection="1">
      <alignment horizontal="center" vertical="center"/>
      <protection locked="0"/>
    </xf>
    <xf numFmtId="0" fontId="34" fillId="0" borderId="15" xfId="0" applyFont="1" applyBorder="1" applyAlignment="1">
      <alignment horizontal="center" vertical="center" wrapText="1"/>
    </xf>
    <xf numFmtId="0" fontId="34" fillId="0" borderId="57" xfId="0" applyFont="1" applyBorder="1" applyAlignment="1">
      <alignment horizontal="center" vertical="center" wrapText="1"/>
    </xf>
    <xf numFmtId="0" fontId="34" fillId="0" borderId="49" xfId="0" applyFont="1" applyBorder="1" applyAlignment="1">
      <alignment horizontal="center" vertical="center" wrapText="1"/>
    </xf>
    <xf numFmtId="0" fontId="34" fillId="0" borderId="7" xfId="0" applyFont="1" applyBorder="1" applyAlignment="1">
      <alignment horizontal="left" vertical="top" wrapText="1"/>
    </xf>
    <xf numFmtId="0" fontId="34" fillId="0" borderId="8" xfId="0" applyFont="1" applyBorder="1" applyAlignment="1">
      <alignment horizontal="left" vertical="top" wrapText="1"/>
    </xf>
    <xf numFmtId="0" fontId="34" fillId="0" borderId="29" xfId="0" applyFont="1" applyBorder="1" applyAlignment="1">
      <alignment horizontal="left" vertical="top" wrapText="1"/>
    </xf>
    <xf numFmtId="0" fontId="37" fillId="0" borderId="0" xfId="0" applyFont="1" applyAlignment="1" applyProtection="1">
      <alignment horizontal="left" vertical="center" wrapText="1"/>
      <protection locked="0"/>
    </xf>
    <xf numFmtId="0" fontId="36" fillId="0" borderId="0" xfId="0" applyFont="1" applyAlignment="1" applyProtection="1">
      <alignment horizontal="center" vertical="center" wrapText="1"/>
      <protection locked="0"/>
    </xf>
    <xf numFmtId="0" fontId="34" fillId="0" borderId="0" xfId="0" applyFont="1" applyAlignment="1" applyProtection="1">
      <alignment horizontal="left" vertical="center" wrapText="1" indent="6"/>
      <protection locked="0"/>
    </xf>
    <xf numFmtId="0" fontId="32" fillId="0" borderId="0" xfId="0" applyFont="1" applyAlignment="1" applyProtection="1">
      <alignment horizontal="center" vertical="center" wrapText="1"/>
      <protection locked="0"/>
    </xf>
    <xf numFmtId="0" fontId="38" fillId="0" borderId="15" xfId="0" applyFont="1" applyBorder="1" applyAlignment="1">
      <alignment horizontal="center"/>
    </xf>
    <xf numFmtId="0" fontId="38" fillId="0" borderId="49" xfId="0" applyFont="1" applyBorder="1" applyAlignment="1">
      <alignment horizontal="center"/>
    </xf>
    <xf numFmtId="0" fontId="34" fillId="0" borderId="15" xfId="0" applyFont="1" applyBorder="1" applyAlignment="1">
      <alignment horizontal="center" wrapText="1"/>
    </xf>
    <xf numFmtId="0" fontId="34" fillId="0" borderId="49" xfId="0" applyFont="1" applyBorder="1" applyAlignment="1">
      <alignment horizontal="center" wrapText="1"/>
    </xf>
    <xf numFmtId="0" fontId="36" fillId="0" borderId="0" xfId="0" applyFont="1" applyAlignment="1" applyProtection="1">
      <alignment horizontal="center" vertical="center"/>
      <protection locked="0"/>
    </xf>
    <xf numFmtId="0" fontId="34" fillId="0" borderId="57" xfId="0" applyFont="1" applyBorder="1" applyAlignment="1">
      <alignment horizontal="center" wrapText="1"/>
    </xf>
    <xf numFmtId="0" fontId="37" fillId="0" borderId="15" xfId="0" applyFont="1" applyBorder="1" applyAlignment="1">
      <alignment horizontal="center" vertical="center" wrapText="1"/>
    </xf>
    <xf numFmtId="0" fontId="37" fillId="0" borderId="57" xfId="0" applyFont="1" applyBorder="1" applyAlignment="1">
      <alignment horizontal="center" vertical="center" wrapText="1"/>
    </xf>
    <xf numFmtId="0" fontId="37" fillId="0" borderId="49" xfId="0" applyFont="1" applyBorder="1" applyAlignment="1">
      <alignment horizontal="center" vertical="center" wrapText="1"/>
    </xf>
    <xf numFmtId="0" fontId="33" fillId="0" borderId="7" xfId="0" applyFont="1" applyBorder="1" applyAlignment="1">
      <alignment horizontal="center"/>
    </xf>
    <xf numFmtId="0" fontId="33" fillId="0" borderId="21" xfId="0" applyFont="1" applyBorder="1" applyAlignment="1">
      <alignment horizontal="center"/>
    </xf>
    <xf numFmtId="0" fontId="33" fillId="0" borderId="8" xfId="0" applyFont="1" applyBorder="1" applyAlignment="1">
      <alignment horizontal="center"/>
    </xf>
    <xf numFmtId="0" fontId="33" fillId="0" borderId="11" xfId="0" applyFont="1" applyBorder="1" applyAlignment="1">
      <alignment horizontal="center"/>
    </xf>
    <xf numFmtId="0" fontId="33" fillId="0" borderId="9" xfId="0" applyFont="1" applyBorder="1" applyAlignment="1">
      <alignment horizontal="center"/>
    </xf>
    <xf numFmtId="0" fontId="33" fillId="0" borderId="12" xfId="0" applyFont="1" applyBorder="1" applyAlignment="1">
      <alignment horizontal="center"/>
    </xf>
    <xf numFmtId="0" fontId="37" fillId="0" borderId="15" xfId="0" applyFont="1" applyBorder="1" applyAlignment="1">
      <alignment horizontal="left"/>
    </xf>
    <xf numFmtId="0" fontId="37" fillId="0" borderId="49" xfId="0" applyFont="1" applyBorder="1" applyAlignment="1">
      <alignment horizontal="left"/>
    </xf>
    <xf numFmtId="0" fontId="43" fillId="0" borderId="25" xfId="0" applyFont="1" applyBorder="1" applyAlignment="1" applyProtection="1">
      <alignment horizontal="left" vertical="top" wrapText="1"/>
      <protection locked="0"/>
    </xf>
    <xf numFmtId="0" fontId="43" fillId="0" borderId="2" xfId="0" applyFont="1" applyBorder="1" applyAlignment="1" applyProtection="1">
      <alignment horizontal="left" vertical="top" wrapText="1"/>
      <protection locked="0"/>
    </xf>
    <xf numFmtId="0" fontId="43" fillId="0" borderId="4" xfId="0" applyFont="1" applyBorder="1" applyAlignment="1" applyProtection="1">
      <alignment horizontal="left" vertical="top" wrapText="1"/>
      <protection locked="0"/>
    </xf>
    <xf numFmtId="0" fontId="37" fillId="0" borderId="1" xfId="0" applyFont="1" applyBorder="1" applyAlignment="1">
      <alignment horizontal="center" vertical="center"/>
    </xf>
    <xf numFmtId="0" fontId="37" fillId="0" borderId="2" xfId="0" applyFont="1" applyBorder="1" applyAlignment="1">
      <alignment horizontal="center" vertical="center"/>
    </xf>
    <xf numFmtId="0" fontId="37" fillId="0" borderId="3" xfId="0" applyFont="1" applyBorder="1" applyAlignment="1">
      <alignment horizontal="center" vertical="center"/>
    </xf>
    <xf numFmtId="0" fontId="38" fillId="0" borderId="15" xfId="0" applyFont="1" applyBorder="1" applyAlignment="1">
      <alignment horizontal="center" wrapText="1"/>
    </xf>
    <xf numFmtId="0" fontId="38" fillId="0" borderId="49" xfId="0" applyFont="1" applyBorder="1" applyAlignment="1">
      <alignment horizontal="center" wrapText="1"/>
    </xf>
    <xf numFmtId="0" fontId="37" fillId="0" borderId="14" xfId="0" applyFont="1" applyBorder="1" applyAlignment="1">
      <alignment horizontal="left" vertical="center" wrapText="1"/>
    </xf>
    <xf numFmtId="0" fontId="34" fillId="0" borderId="0" xfId="0" applyFont="1" applyAlignment="1" applyProtection="1">
      <alignment wrapText="1"/>
      <protection locked="0"/>
    </xf>
    <xf numFmtId="0" fontId="34" fillId="0" borderId="0" xfId="0" applyFont="1" applyAlignment="1" applyProtection="1">
      <alignment horizontal="center" vertical="center" wrapText="1"/>
      <protection locked="0"/>
    </xf>
    <xf numFmtId="0" fontId="34" fillId="0" borderId="1" xfId="0" applyFont="1" applyBorder="1" applyAlignment="1">
      <alignment horizontal="center" vertical="center" wrapText="1"/>
    </xf>
    <xf numFmtId="0" fontId="34" fillId="0" borderId="2" xfId="0" applyFont="1" applyBorder="1" applyAlignment="1">
      <alignment horizontal="center" vertical="center" wrapText="1"/>
    </xf>
    <xf numFmtId="0" fontId="34" fillId="0" borderId="3" xfId="0" applyFont="1" applyBorder="1" applyAlignment="1">
      <alignment horizontal="center" vertical="center" wrapText="1"/>
    </xf>
    <xf numFmtId="0" fontId="34" fillId="0" borderId="15" xfId="0" applyFont="1" applyBorder="1" applyAlignment="1">
      <alignment horizontal="center"/>
    </xf>
    <xf numFmtId="0" fontId="34" fillId="0" borderId="49" xfId="0" applyFont="1" applyBorder="1" applyAlignment="1">
      <alignment horizontal="center"/>
    </xf>
    <xf numFmtId="0" fontId="34" fillId="0" borderId="1" xfId="0" applyFont="1" applyBorder="1" applyAlignment="1">
      <alignment horizontal="center" wrapText="1"/>
    </xf>
    <xf numFmtId="0" fontId="34" fillId="0" borderId="2" xfId="0" applyFont="1" applyBorder="1" applyAlignment="1">
      <alignment horizontal="center" wrapText="1"/>
    </xf>
    <xf numFmtId="0" fontId="34" fillId="0" borderId="3" xfId="0" applyFont="1" applyBorder="1" applyAlignment="1">
      <alignment horizontal="center" wrapText="1"/>
    </xf>
    <xf numFmtId="0" fontId="33" fillId="0" borderId="0" xfId="0" applyFont="1" applyBorder="1" applyAlignment="1" applyProtection="1">
      <alignment horizontal="center" vertical="center"/>
      <protection locked="0"/>
    </xf>
    <xf numFmtId="0" fontId="32" fillId="0" borderId="0" xfId="0" applyFont="1" applyBorder="1" applyAlignment="1" applyProtection="1">
      <alignment horizontal="center" vertical="center"/>
      <protection locked="0"/>
    </xf>
    <xf numFmtId="0" fontId="33" fillId="0" borderId="0" xfId="0" applyFont="1" applyBorder="1" applyAlignment="1" applyProtection="1">
      <alignment horizontal="left" vertical="center" wrapText="1"/>
      <protection locked="0"/>
    </xf>
    <xf numFmtId="0" fontId="0" fillId="0" borderId="0" xfId="0" applyAlignment="1"/>
    <xf numFmtId="0" fontId="4" fillId="0" borderId="0" xfId="0" applyFont="1" applyAlignment="1">
      <alignment horizontal="left" vertical="center" wrapText="1"/>
    </xf>
    <xf numFmtId="0" fontId="0" fillId="0" borderId="0" xfId="0" applyAlignment="1">
      <alignment horizontal="left" vertical="center" wrapText="1"/>
    </xf>
    <xf numFmtId="0" fontId="10" fillId="0" borderId="0" xfId="0" applyFont="1" applyAlignment="1">
      <alignment horizontal="center" vertical="center" wrapText="1"/>
    </xf>
    <xf numFmtId="0" fontId="7" fillId="0" borderId="0" xfId="0" applyFont="1" applyAlignment="1"/>
    <xf numFmtId="0" fontId="0" fillId="0" borderId="0" xfId="0" applyAlignment="1">
      <alignment vertical="center" wrapText="1"/>
    </xf>
    <xf numFmtId="0" fontId="63" fillId="0" borderId="13" xfId="0" applyFont="1" applyBorder="1" applyAlignment="1" applyProtection="1">
      <alignment horizontal="center"/>
      <protection locked="0"/>
    </xf>
    <xf numFmtId="0" fontId="37" fillId="0" borderId="15" xfId="0" applyFont="1" applyBorder="1" applyAlignment="1" applyProtection="1">
      <alignment horizontal="center" vertical="center" wrapText="1"/>
      <protection locked="0"/>
    </xf>
    <xf numFmtId="0" fontId="37" fillId="0" borderId="57" xfId="0" applyFont="1" applyBorder="1" applyAlignment="1" applyProtection="1">
      <alignment horizontal="center" vertical="center" wrapText="1"/>
      <protection locked="0"/>
    </xf>
    <xf numFmtId="0" fontId="37" fillId="0" borderId="49" xfId="0" applyFont="1" applyBorder="1" applyAlignment="1" applyProtection="1">
      <alignment horizontal="center" vertical="center" wrapText="1"/>
      <protection locked="0"/>
    </xf>
    <xf numFmtId="0" fontId="2" fillId="0" borderId="0" xfId="0" applyFont="1" applyAlignment="1">
      <alignment horizontal="left" vertical="center" wrapText="1" indent="6"/>
    </xf>
    <xf numFmtId="0" fontId="6" fillId="0" borderId="0" xfId="0" applyFont="1" applyAlignment="1">
      <alignment horizontal="left" vertical="center" wrapText="1" indent="6"/>
    </xf>
    <xf numFmtId="0" fontId="64" fillId="0" borderId="0" xfId="0" applyFont="1" applyBorder="1" applyAlignment="1" applyProtection="1">
      <alignment horizontal="center" vertical="center"/>
      <protection locked="0"/>
    </xf>
    <xf numFmtId="0" fontId="63" fillId="0" borderId="0" xfId="0" applyFont="1" applyBorder="1" applyAlignment="1" applyProtection="1">
      <alignment horizontal="center" vertical="center"/>
      <protection locked="0"/>
    </xf>
    <xf numFmtId="0" fontId="39" fillId="0" borderId="15" xfId="0" applyFont="1" applyBorder="1" applyAlignment="1" applyProtection="1">
      <alignment horizontal="center"/>
      <protection locked="0"/>
    </xf>
    <xf numFmtId="0" fontId="39" fillId="0" borderId="57" xfId="0" applyFont="1" applyBorder="1" applyAlignment="1" applyProtection="1">
      <alignment horizontal="center"/>
      <protection locked="0"/>
    </xf>
    <xf numFmtId="0" fontId="39" fillId="0" borderId="49" xfId="0" applyFont="1" applyBorder="1" applyAlignment="1" applyProtection="1">
      <alignment horizontal="center"/>
      <protection locked="0"/>
    </xf>
    <xf numFmtId="0" fontId="19"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0" fontId="18" fillId="0" borderId="0" xfId="0" applyFont="1" applyAlignment="1" applyProtection="1">
      <alignment horizontal="center"/>
      <protection locked="0"/>
    </xf>
    <xf numFmtId="0" fontId="8" fillId="6" borderId="5" xfId="0" applyFont="1" applyFill="1" applyBorder="1" applyAlignment="1" applyProtection="1">
      <alignment horizontal="left"/>
      <protection locked="0"/>
    </xf>
    <xf numFmtId="0" fontId="8" fillId="6" borderId="5" xfId="0" applyFont="1" applyFill="1" applyBorder="1" applyProtection="1">
      <protection locked="0"/>
    </xf>
  </cellXfs>
  <cellStyles count="2">
    <cellStyle name="Comma" xfId="1" builtinId="3"/>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CheckBox" checked="Checked" fmlaLink="$O$16" lockText="1" noThreeD="1"/>
</file>

<file path=xl/ctrlProps/ctrlProp2.xml><?xml version="1.0" encoding="utf-8"?>
<formControlPr xmlns="http://schemas.microsoft.com/office/spreadsheetml/2009/9/main" objectType="CheckBox" fmlaLink="$P$16" lockText="1" noThreeD="1"/>
</file>

<file path=xl/ctrlProps/ctrlProp3.xml><?xml version="1.0" encoding="utf-8"?>
<formControlPr xmlns="http://schemas.microsoft.com/office/spreadsheetml/2009/9/main" objectType="CheckBox" fmlaLink="$Q$16" lockText="1" noThreeD="1"/>
</file>

<file path=xl/ctrlProps/ctrlProp4.xml><?xml version="1.0" encoding="utf-8"?>
<formControlPr xmlns="http://schemas.microsoft.com/office/spreadsheetml/2009/9/main" objectType="CheckBox" fmlaLink="$O$13" lockText="1" noThreeD="1"/>
</file>

<file path=xl/ctrlProps/ctrlProp5.xml><?xml version="1.0" encoding="utf-8"?>
<formControlPr xmlns="http://schemas.microsoft.com/office/spreadsheetml/2009/9/main" objectType="CheckBox" checked="Checked" fmlaLink="$Q$13" lockText="1" noThreeD="1"/>
</file>

<file path=xl/drawings/drawing1.xml><?xml version="1.0" encoding="utf-8"?>
<xdr:wsDr xmlns:xdr="http://schemas.openxmlformats.org/drawingml/2006/spreadsheetDrawing" xmlns:a="http://schemas.openxmlformats.org/drawingml/2006/main">
  <xdr:twoCellAnchor>
    <xdr:from>
      <xdr:col>1</xdr:col>
      <xdr:colOff>95250</xdr:colOff>
      <xdr:row>1</xdr:row>
      <xdr:rowOff>76200</xdr:rowOff>
    </xdr:from>
    <xdr:to>
      <xdr:col>13</xdr:col>
      <xdr:colOff>85725</xdr:colOff>
      <xdr:row>1</xdr:row>
      <xdr:rowOff>76200</xdr:rowOff>
    </xdr:to>
    <xdr:sp macro="" textlink="">
      <xdr:nvSpPr>
        <xdr:cNvPr id="21558" name="Line 2"/>
        <xdr:cNvSpPr>
          <a:spLocks noChangeShapeType="1"/>
        </xdr:cNvSpPr>
      </xdr:nvSpPr>
      <xdr:spPr bwMode="auto">
        <a:xfrm flipH="1">
          <a:off x="704850" y="419100"/>
          <a:ext cx="8620125" cy="0"/>
        </a:xfrm>
        <a:prstGeom prst="line">
          <a:avLst/>
        </a:prstGeom>
        <a:noFill/>
        <a:ln w="12700">
          <a:solidFill>
            <a:srgbClr val="000000"/>
          </a:solidFill>
          <a:round/>
          <a:headEnd type="none" w="sm" len="sm"/>
          <a:tailEnd type="none" w="sm" len="sm"/>
        </a:ln>
        <a:extLst>
          <a:ext uri="{909E8E84-426E-40DD-AFC4-6F175D3DCCD1}">
            <a14:hiddenFill xmlns:a14="http://schemas.microsoft.com/office/drawing/2010/main">
              <a:noFill/>
            </a14:hiddenFill>
          </a:ext>
        </a:extLst>
      </xdr:spPr>
    </xdr:sp>
    <xdr:clientData/>
  </xdr:twoCellAnchor>
  <xdr:twoCellAnchor>
    <xdr:from>
      <xdr:col>1</xdr:col>
      <xdr:colOff>95250</xdr:colOff>
      <xdr:row>23</xdr:row>
      <xdr:rowOff>28575</xdr:rowOff>
    </xdr:from>
    <xdr:to>
      <xdr:col>13</xdr:col>
      <xdr:colOff>323850</xdr:colOff>
      <xdr:row>23</xdr:row>
      <xdr:rowOff>28575</xdr:rowOff>
    </xdr:to>
    <xdr:sp macro="" textlink="">
      <xdr:nvSpPr>
        <xdr:cNvPr id="21559" name="Line 1"/>
        <xdr:cNvSpPr>
          <a:spLocks noChangeShapeType="1"/>
        </xdr:cNvSpPr>
      </xdr:nvSpPr>
      <xdr:spPr bwMode="auto">
        <a:xfrm flipH="1">
          <a:off x="704850" y="5648325"/>
          <a:ext cx="8858250" cy="0"/>
        </a:xfrm>
        <a:prstGeom prst="line">
          <a:avLst/>
        </a:prstGeom>
        <a:noFill/>
        <a:ln w="12700">
          <a:solidFill>
            <a:srgbClr val="000000"/>
          </a:solidFill>
          <a:round/>
          <a:headEnd type="none" w="sm" len="sm"/>
          <a:tailEnd type="none" w="sm" len="sm"/>
        </a:ln>
        <a:extLst>
          <a:ext uri="{909E8E84-426E-40DD-AFC4-6F175D3DCCD1}">
            <a14:hiddenFill xmlns:a14="http://schemas.microsoft.com/office/drawing/2010/main">
              <a:noFill/>
            </a14:hiddenFill>
          </a:ext>
        </a:extLst>
      </xdr:spPr>
    </xdr:sp>
    <xdr:clientData/>
  </xdr:twoCellAnchor>
  <xdr:twoCellAnchor>
    <xdr:from>
      <xdr:col>1</xdr:col>
      <xdr:colOff>95250</xdr:colOff>
      <xdr:row>1</xdr:row>
      <xdr:rowOff>85725</xdr:rowOff>
    </xdr:from>
    <xdr:to>
      <xdr:col>11</xdr:col>
      <xdr:colOff>590550</xdr:colOff>
      <xdr:row>1</xdr:row>
      <xdr:rowOff>85725</xdr:rowOff>
    </xdr:to>
    <xdr:sp macro="" textlink="">
      <xdr:nvSpPr>
        <xdr:cNvPr id="21560" name="Line 2"/>
        <xdr:cNvSpPr>
          <a:spLocks noChangeShapeType="1"/>
        </xdr:cNvSpPr>
      </xdr:nvSpPr>
      <xdr:spPr bwMode="auto">
        <a:xfrm flipH="1" flipV="1">
          <a:off x="704850" y="428625"/>
          <a:ext cx="6962775" cy="0"/>
        </a:xfrm>
        <a:prstGeom prst="line">
          <a:avLst/>
        </a:prstGeom>
        <a:noFill/>
        <a:ln w="12700">
          <a:solidFill>
            <a:srgbClr val="000000"/>
          </a:solidFill>
          <a:round/>
          <a:headEnd type="none" w="sm" len="sm"/>
          <a:tailEnd type="none" w="sm" len="sm"/>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xdr:col>
          <xdr:colOff>552450</xdr:colOff>
          <xdr:row>15</xdr:row>
          <xdr:rowOff>47625</xdr:rowOff>
        </xdr:from>
        <xdr:to>
          <xdr:col>3</xdr:col>
          <xdr:colOff>247650</xdr:colOff>
          <xdr:row>16</xdr:row>
          <xdr:rowOff>19050</xdr:rowOff>
        </xdr:to>
        <xdr:sp macro="" textlink="">
          <xdr:nvSpPr>
            <xdr:cNvPr id="2422" name="Check Box 374" hidden="1">
              <a:extLst>
                <a:ext uri="{63B3BB69-23CF-44E3-9099-C40C66FF867C}">
                  <a14:compatExt spid="_x0000_s2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15</xdr:row>
          <xdr:rowOff>38100</xdr:rowOff>
        </xdr:from>
        <xdr:to>
          <xdr:col>5</xdr:col>
          <xdr:colOff>95250</xdr:colOff>
          <xdr:row>16</xdr:row>
          <xdr:rowOff>9525</xdr:rowOff>
        </xdr:to>
        <xdr:sp macro="" textlink="">
          <xdr:nvSpPr>
            <xdr:cNvPr id="2424" name="Check Box 376" hidden="1">
              <a:extLst>
                <a:ext uri="{63B3BB69-23CF-44E3-9099-C40C66FF867C}">
                  <a14:compatExt spid="_x0000_s2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15</xdr:row>
          <xdr:rowOff>38100</xdr:rowOff>
        </xdr:from>
        <xdr:to>
          <xdr:col>6</xdr:col>
          <xdr:colOff>409575</xdr:colOff>
          <xdr:row>16</xdr:row>
          <xdr:rowOff>9525</xdr:rowOff>
        </xdr:to>
        <xdr:sp macro="" textlink="">
          <xdr:nvSpPr>
            <xdr:cNvPr id="2425" name="Check Box 377" hidden="1">
              <a:extLst>
                <a:ext uri="{63B3BB69-23CF-44E3-9099-C40C66FF867C}">
                  <a14:compatExt spid="_x0000_s2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333375</xdr:colOff>
          <xdr:row>12</xdr:row>
          <xdr:rowOff>47625</xdr:rowOff>
        </xdr:from>
        <xdr:to>
          <xdr:col>10</xdr:col>
          <xdr:colOff>104775</xdr:colOff>
          <xdr:row>13</xdr:row>
          <xdr:rowOff>19050</xdr:rowOff>
        </xdr:to>
        <xdr:sp macro="" textlink="">
          <xdr:nvSpPr>
            <xdr:cNvPr id="2584" name="Check Box 536" hidden="1">
              <a:extLst>
                <a:ext uri="{63B3BB69-23CF-44E3-9099-C40C66FF867C}">
                  <a14:compatExt spid="_x0000_s2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476250</xdr:colOff>
          <xdr:row>12</xdr:row>
          <xdr:rowOff>38100</xdr:rowOff>
        </xdr:from>
        <xdr:to>
          <xdr:col>7</xdr:col>
          <xdr:colOff>171450</xdr:colOff>
          <xdr:row>13</xdr:row>
          <xdr:rowOff>9525</xdr:rowOff>
        </xdr:to>
        <xdr:sp macro="" textlink="">
          <xdr:nvSpPr>
            <xdr:cNvPr id="3034" name="Check Box 986" hidden="1">
              <a:extLst>
                <a:ext uri="{63B3BB69-23CF-44E3-9099-C40C66FF867C}">
                  <a14:compatExt spid="_x0000_s3034"/>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K525"/>
  <sheetViews>
    <sheetView topLeftCell="A2" workbookViewId="0">
      <selection activeCell="E12" sqref="E12"/>
    </sheetView>
  </sheetViews>
  <sheetFormatPr defaultRowHeight="12.75"/>
  <cols>
    <col min="1" max="1" width="44.28515625" bestFit="1" customWidth="1"/>
    <col min="10" max="10" width="11.5703125" bestFit="1" customWidth="1"/>
    <col min="11" max="11" width="56.85546875" customWidth="1"/>
  </cols>
  <sheetData>
    <row r="1" spans="1:11" ht="18" thickBot="1">
      <c r="F1" t="s">
        <v>536</v>
      </c>
      <c r="J1" s="410">
        <v>51</v>
      </c>
      <c r="K1" s="411" t="s">
        <v>1429</v>
      </c>
    </row>
    <row r="2" spans="1:11" ht="18" thickBot="1">
      <c r="A2" s="112" t="s">
        <v>643</v>
      </c>
      <c r="B2" s="106"/>
      <c r="F2" t="s">
        <v>537</v>
      </c>
      <c r="G2" t="str">
        <f>VLOOKUP(Bia!C10,TRUONG_LIST,2,FALSE)</f>
        <v>CHCM11</v>
      </c>
      <c r="J2" s="412">
        <v>5114</v>
      </c>
      <c r="K2" s="413" t="s">
        <v>1344</v>
      </c>
    </row>
    <row r="3" spans="1:11" ht="18" thickBot="1">
      <c r="A3" s="113" t="s">
        <v>287</v>
      </c>
      <c r="B3" s="106"/>
      <c r="F3" t="s">
        <v>538</v>
      </c>
      <c r="G3" t="str">
        <f>IF(Bia!O16,"1","2")</f>
        <v>1</v>
      </c>
      <c r="J3" s="412">
        <v>511402</v>
      </c>
      <c r="K3" s="414" t="s">
        <v>1345</v>
      </c>
    </row>
    <row r="4" spans="1:11" ht="18" thickBot="1">
      <c r="A4" s="114" t="s">
        <v>644</v>
      </c>
      <c r="B4" s="402" t="s">
        <v>894</v>
      </c>
      <c r="F4" s="108" t="s">
        <v>539</v>
      </c>
      <c r="G4" s="116" t="str">
        <f>"2"</f>
        <v>2</v>
      </c>
      <c r="J4" s="415">
        <v>51140201</v>
      </c>
      <c r="K4" s="416" t="s">
        <v>1430</v>
      </c>
    </row>
    <row r="5" spans="1:11" ht="18" thickBot="1">
      <c r="A5" s="114" t="s">
        <v>645</v>
      </c>
      <c r="B5" s="402" t="s">
        <v>895</v>
      </c>
      <c r="J5" s="415">
        <v>51140202</v>
      </c>
      <c r="K5" s="416" t="s">
        <v>1431</v>
      </c>
    </row>
    <row r="6" spans="1:11" ht="18" thickBot="1">
      <c r="A6" s="114" t="s">
        <v>646</v>
      </c>
      <c r="B6" s="402" t="s">
        <v>896</v>
      </c>
      <c r="J6" s="415">
        <v>51140203</v>
      </c>
      <c r="K6" s="416" t="s">
        <v>1432</v>
      </c>
    </row>
    <row r="7" spans="1:11" ht="18" thickBot="1">
      <c r="A7" s="114" t="s">
        <v>647</v>
      </c>
      <c r="B7" s="402" t="s">
        <v>897</v>
      </c>
      <c r="J7" s="415">
        <v>51140204</v>
      </c>
      <c r="K7" s="416" t="s">
        <v>1433</v>
      </c>
    </row>
    <row r="8" spans="1:11" ht="18" thickBot="1">
      <c r="A8" s="114" t="s">
        <v>648</v>
      </c>
      <c r="B8" s="402" t="s">
        <v>898</v>
      </c>
      <c r="J8" s="415">
        <v>51140206</v>
      </c>
      <c r="K8" s="416" t="s">
        <v>1434</v>
      </c>
    </row>
    <row r="9" spans="1:11" ht="18" thickBot="1">
      <c r="A9" s="114" t="s">
        <v>649</v>
      </c>
      <c r="B9" s="402" t="s">
        <v>899</v>
      </c>
      <c r="J9" s="415">
        <v>51140207</v>
      </c>
      <c r="K9" s="416" t="s">
        <v>1435</v>
      </c>
    </row>
    <row r="10" spans="1:11" ht="18" thickBot="1">
      <c r="A10" s="114" t="s">
        <v>650</v>
      </c>
      <c r="B10" s="402" t="s">
        <v>900</v>
      </c>
      <c r="J10" s="417">
        <v>51140208</v>
      </c>
      <c r="K10" s="416" t="s">
        <v>1436</v>
      </c>
    </row>
    <row r="11" spans="1:11" ht="18" thickBot="1">
      <c r="A11" s="114" t="s">
        <v>651</v>
      </c>
      <c r="B11" s="402" t="s">
        <v>901</v>
      </c>
      <c r="J11" s="415">
        <v>51140209</v>
      </c>
      <c r="K11" s="416" t="s">
        <v>1437</v>
      </c>
    </row>
    <row r="12" spans="1:11" ht="18" thickBot="1">
      <c r="A12" s="114" t="s">
        <v>652</v>
      </c>
      <c r="B12" s="402" t="s">
        <v>902</v>
      </c>
      <c r="J12" s="415">
        <v>51140210</v>
      </c>
      <c r="K12" s="416" t="s">
        <v>1438</v>
      </c>
    </row>
    <row r="13" spans="1:11" ht="18" thickBot="1">
      <c r="A13" s="114" t="s">
        <v>653</v>
      </c>
      <c r="B13" s="402" t="s">
        <v>903</v>
      </c>
      <c r="J13" s="415">
        <v>51140211</v>
      </c>
      <c r="K13" s="416" t="s">
        <v>1439</v>
      </c>
    </row>
    <row r="14" spans="1:11" ht="18" thickBot="1">
      <c r="A14" s="114" t="s">
        <v>654</v>
      </c>
      <c r="B14" s="402" t="s">
        <v>904</v>
      </c>
      <c r="J14" s="415">
        <v>51140212</v>
      </c>
      <c r="K14" s="416" t="s">
        <v>1440</v>
      </c>
    </row>
    <row r="15" spans="1:11" ht="18" thickBot="1">
      <c r="A15" s="115" t="s">
        <v>655</v>
      </c>
      <c r="B15" s="402" t="s">
        <v>905</v>
      </c>
      <c r="J15" s="415">
        <v>51140213</v>
      </c>
      <c r="K15" s="416" t="s">
        <v>1441</v>
      </c>
    </row>
    <row r="16" spans="1:11" ht="18" thickBot="1">
      <c r="A16" s="115" t="s">
        <v>656</v>
      </c>
      <c r="B16" s="402" t="s">
        <v>906</v>
      </c>
      <c r="J16" s="417">
        <v>51140214</v>
      </c>
      <c r="K16" s="416" t="s">
        <v>1442</v>
      </c>
    </row>
    <row r="17" spans="1:11" ht="18" thickBot="1">
      <c r="A17" s="115" t="s">
        <v>657</v>
      </c>
      <c r="B17" s="402" t="s">
        <v>907</v>
      </c>
      <c r="J17" s="417">
        <v>51140215</v>
      </c>
      <c r="K17" s="416" t="s">
        <v>1443</v>
      </c>
    </row>
    <row r="18" spans="1:11" ht="18" thickBot="1">
      <c r="A18" s="115" t="s">
        <v>658</v>
      </c>
      <c r="B18" s="402" t="s">
        <v>908</v>
      </c>
      <c r="J18" s="415">
        <v>51140216</v>
      </c>
      <c r="K18" s="416" t="s">
        <v>1444</v>
      </c>
    </row>
    <row r="19" spans="1:11" ht="18" thickBot="1">
      <c r="A19" s="115" t="s">
        <v>659</v>
      </c>
      <c r="B19" s="402" t="s">
        <v>909</v>
      </c>
      <c r="J19" s="415">
        <v>51140217</v>
      </c>
      <c r="K19" s="416" t="s">
        <v>1445</v>
      </c>
    </row>
    <row r="20" spans="1:11" ht="18" thickBot="1">
      <c r="A20" s="114" t="s">
        <v>660</v>
      </c>
      <c r="B20" s="402" t="s">
        <v>910</v>
      </c>
      <c r="J20" s="415">
        <v>51140218</v>
      </c>
      <c r="K20" s="416" t="s">
        <v>1446</v>
      </c>
    </row>
    <row r="21" spans="1:11" ht="18" thickBot="1">
      <c r="A21" s="114" t="s">
        <v>661</v>
      </c>
      <c r="B21" s="402" t="s">
        <v>911</v>
      </c>
      <c r="J21" s="415">
        <v>51140219</v>
      </c>
      <c r="K21" s="416" t="s">
        <v>1447</v>
      </c>
    </row>
    <row r="22" spans="1:11" ht="18" thickBot="1">
      <c r="A22" s="115" t="s">
        <v>662</v>
      </c>
      <c r="B22" s="402" t="s">
        <v>912</v>
      </c>
      <c r="J22" s="418">
        <v>51140220</v>
      </c>
      <c r="K22" s="419" t="s">
        <v>1448</v>
      </c>
    </row>
    <row r="23" spans="1:11" ht="18" thickBot="1">
      <c r="A23" s="115" t="s">
        <v>663</v>
      </c>
      <c r="B23" s="402" t="s">
        <v>913</v>
      </c>
      <c r="J23" s="420">
        <v>51140221</v>
      </c>
      <c r="K23" s="416" t="s">
        <v>1449</v>
      </c>
    </row>
    <row r="24" spans="1:11" ht="18" thickBot="1">
      <c r="A24" s="115" t="s">
        <v>664</v>
      </c>
      <c r="B24" s="402" t="s">
        <v>914</v>
      </c>
      <c r="J24" s="415">
        <v>51140222</v>
      </c>
      <c r="K24" s="416" t="s">
        <v>1450</v>
      </c>
    </row>
    <row r="25" spans="1:11" ht="18" thickBot="1">
      <c r="A25" s="115" t="s">
        <v>665</v>
      </c>
      <c r="B25" s="402" t="s">
        <v>915</v>
      </c>
      <c r="J25" s="418">
        <v>51140223</v>
      </c>
      <c r="K25" s="421" t="s">
        <v>1451</v>
      </c>
    </row>
    <row r="26" spans="1:11" ht="18" thickBot="1">
      <c r="A26" s="115" t="s">
        <v>666</v>
      </c>
      <c r="B26" s="402" t="s">
        <v>916</v>
      </c>
      <c r="J26" s="422">
        <v>51140224</v>
      </c>
      <c r="K26" s="421" t="s">
        <v>1452</v>
      </c>
    </row>
    <row r="27" spans="1:11" ht="18" thickBot="1">
      <c r="A27" s="115" t="s">
        <v>667</v>
      </c>
      <c r="B27" s="402" t="s">
        <v>917</v>
      </c>
      <c r="J27" s="422">
        <v>51140229</v>
      </c>
      <c r="K27" s="421" t="s">
        <v>1453</v>
      </c>
    </row>
    <row r="28" spans="1:11" ht="18" thickBot="1">
      <c r="A28" s="114" t="s">
        <v>668</v>
      </c>
      <c r="B28" s="402" t="s">
        <v>918</v>
      </c>
      <c r="J28" s="422">
        <v>51140230</v>
      </c>
      <c r="K28" s="421" t="s">
        <v>1454</v>
      </c>
    </row>
    <row r="29" spans="1:11" ht="18" thickBot="1">
      <c r="A29" s="115" t="s">
        <v>669</v>
      </c>
      <c r="B29" s="402" t="s">
        <v>919</v>
      </c>
      <c r="J29" s="420">
        <v>51140231</v>
      </c>
      <c r="K29" s="423" t="s">
        <v>1455</v>
      </c>
    </row>
    <row r="30" spans="1:11" ht="18" thickBot="1">
      <c r="A30" s="115" t="s">
        <v>670</v>
      </c>
      <c r="B30" s="402" t="s">
        <v>920</v>
      </c>
      <c r="J30" s="412">
        <v>5121</v>
      </c>
      <c r="K30" s="413" t="s">
        <v>1346</v>
      </c>
    </row>
    <row r="31" spans="1:11" ht="18" thickBot="1">
      <c r="A31" s="114" t="s">
        <v>671</v>
      </c>
      <c r="B31" s="402" t="s">
        <v>921</v>
      </c>
      <c r="J31" s="412">
        <v>512101</v>
      </c>
      <c r="K31" s="414" t="s">
        <v>1347</v>
      </c>
    </row>
    <row r="32" spans="1:11" ht="18" thickBot="1">
      <c r="A32" s="115" t="s">
        <v>672</v>
      </c>
      <c r="B32" s="402" t="s">
        <v>922</v>
      </c>
      <c r="J32" s="415">
        <v>51210103</v>
      </c>
      <c r="K32" s="424" t="s">
        <v>1456</v>
      </c>
    </row>
    <row r="33" spans="1:11" ht="18" thickBot="1">
      <c r="A33" s="115" t="s">
        <v>673</v>
      </c>
      <c r="B33" s="402" t="s">
        <v>923</v>
      </c>
      <c r="J33" s="415">
        <v>51210104</v>
      </c>
      <c r="K33" s="424" t="s">
        <v>1457</v>
      </c>
    </row>
    <row r="34" spans="1:11" ht="18" thickBot="1">
      <c r="A34" s="114" t="s">
        <v>674</v>
      </c>
      <c r="B34" s="402" t="s">
        <v>924</v>
      </c>
      <c r="J34" s="415">
        <v>51210105</v>
      </c>
      <c r="K34" s="424" t="s">
        <v>1458</v>
      </c>
    </row>
    <row r="35" spans="1:11" ht="18" thickBot="1">
      <c r="A35" s="114" t="s">
        <v>675</v>
      </c>
      <c r="B35" s="402" t="s">
        <v>925</v>
      </c>
      <c r="J35" s="415">
        <v>51210107</v>
      </c>
      <c r="K35" s="424" t="s">
        <v>1459</v>
      </c>
    </row>
    <row r="36" spans="1:11" ht="18" thickBot="1">
      <c r="A36" s="115" t="s">
        <v>676</v>
      </c>
      <c r="B36" s="402" t="s">
        <v>926</v>
      </c>
      <c r="J36" s="412">
        <v>512102</v>
      </c>
      <c r="K36" s="425" t="s">
        <v>1348</v>
      </c>
    </row>
    <row r="37" spans="1:11" ht="18" thickBot="1">
      <c r="A37" s="115" t="s">
        <v>677</v>
      </c>
      <c r="B37" s="402" t="s">
        <v>927</v>
      </c>
      <c r="J37" s="415">
        <v>51210203</v>
      </c>
      <c r="K37" s="424" t="s">
        <v>1460</v>
      </c>
    </row>
    <row r="38" spans="1:11" ht="18" thickBot="1">
      <c r="A38" s="115" t="s">
        <v>678</v>
      </c>
      <c r="B38" s="402" t="s">
        <v>928</v>
      </c>
      <c r="J38" s="415">
        <v>51210204</v>
      </c>
      <c r="K38" s="424" t="s">
        <v>1461</v>
      </c>
    </row>
    <row r="39" spans="1:11" ht="18" thickBot="1">
      <c r="A39" s="114" t="s">
        <v>679</v>
      </c>
      <c r="B39" s="402" t="s">
        <v>929</v>
      </c>
      <c r="J39" s="415">
        <v>51210205</v>
      </c>
      <c r="K39" s="424" t="s">
        <v>1462</v>
      </c>
    </row>
    <row r="40" spans="1:11" ht="18" thickBot="1">
      <c r="A40" s="115" t="s">
        <v>680</v>
      </c>
      <c r="B40" s="402" t="s">
        <v>930</v>
      </c>
      <c r="J40" s="415">
        <v>51210207</v>
      </c>
      <c r="K40" s="424" t="s">
        <v>1463</v>
      </c>
    </row>
    <row r="41" spans="1:11" ht="18" thickBot="1">
      <c r="A41" s="115" t="s">
        <v>681</v>
      </c>
      <c r="B41" s="402" t="s">
        <v>931</v>
      </c>
      <c r="J41" s="415">
        <v>51210208</v>
      </c>
      <c r="K41" s="424" t="s">
        <v>1464</v>
      </c>
    </row>
    <row r="42" spans="1:11" ht="18" thickBot="1">
      <c r="A42" s="115" t="s">
        <v>682</v>
      </c>
      <c r="B42" s="402" t="s">
        <v>932</v>
      </c>
      <c r="J42" s="415">
        <v>51210209</v>
      </c>
      <c r="K42" s="424" t="s">
        <v>1465</v>
      </c>
    </row>
    <row r="43" spans="1:11" ht="18" thickBot="1">
      <c r="A43" s="115" t="s">
        <v>683</v>
      </c>
      <c r="B43" s="402" t="s">
        <v>933</v>
      </c>
      <c r="J43" s="417">
        <v>51210210</v>
      </c>
      <c r="K43" s="424" t="s">
        <v>1466</v>
      </c>
    </row>
    <row r="44" spans="1:11" ht="18" thickBot="1">
      <c r="A44" s="115" t="s">
        <v>684</v>
      </c>
      <c r="B44" s="402" t="s">
        <v>934</v>
      </c>
      <c r="J44" s="415">
        <v>51210226</v>
      </c>
      <c r="K44" s="424" t="s">
        <v>1467</v>
      </c>
    </row>
    <row r="45" spans="1:11" ht="18" thickBot="1">
      <c r="A45" s="115" t="s">
        <v>685</v>
      </c>
      <c r="B45" s="402" t="s">
        <v>935</v>
      </c>
      <c r="D45" s="108" t="s">
        <v>109</v>
      </c>
      <c r="J45" s="415">
        <v>51210227</v>
      </c>
      <c r="K45" s="426" t="s">
        <v>1468</v>
      </c>
    </row>
    <row r="46" spans="1:11" ht="18" thickBot="1">
      <c r="A46" s="115" t="s">
        <v>686</v>
      </c>
      <c r="B46" s="402" t="s">
        <v>936</v>
      </c>
      <c r="J46" s="415">
        <v>51210234</v>
      </c>
      <c r="K46" s="424" t="s">
        <v>1469</v>
      </c>
    </row>
    <row r="47" spans="1:11" ht="18" thickBot="1">
      <c r="A47" s="114" t="s">
        <v>687</v>
      </c>
      <c r="B47" s="402" t="s">
        <v>937</v>
      </c>
      <c r="J47" s="415">
        <v>51210236</v>
      </c>
      <c r="K47" s="424" t="s">
        <v>1470</v>
      </c>
    </row>
    <row r="48" spans="1:11" ht="18" thickBot="1">
      <c r="A48" s="114" t="s">
        <v>688</v>
      </c>
      <c r="B48" s="402" t="s">
        <v>938</v>
      </c>
      <c r="J48" s="415">
        <v>51210242</v>
      </c>
      <c r="K48" s="426" t="s">
        <v>1471</v>
      </c>
    </row>
    <row r="49" spans="1:11" ht="18" thickBot="1">
      <c r="A49" s="114" t="s">
        <v>689</v>
      </c>
      <c r="B49" s="402" t="s">
        <v>939</v>
      </c>
      <c r="J49" s="415">
        <v>51210243</v>
      </c>
      <c r="K49" s="424" t="s">
        <v>1472</v>
      </c>
    </row>
    <row r="50" spans="1:11" ht="18" thickBot="1">
      <c r="A50" s="114" t="s">
        <v>690</v>
      </c>
      <c r="B50" s="402" t="s">
        <v>940</v>
      </c>
      <c r="J50" s="415">
        <v>51210244</v>
      </c>
      <c r="K50" s="424" t="s">
        <v>1473</v>
      </c>
    </row>
    <row r="51" spans="1:11" ht="18" thickBot="1">
      <c r="A51" s="114" t="s">
        <v>691</v>
      </c>
      <c r="B51" s="402" t="s">
        <v>941</v>
      </c>
      <c r="J51" s="412">
        <v>512103</v>
      </c>
      <c r="K51" s="425" t="s">
        <v>1349</v>
      </c>
    </row>
    <row r="52" spans="1:11" ht="18" thickBot="1">
      <c r="A52" s="114" t="s">
        <v>692</v>
      </c>
      <c r="B52" s="402" t="s">
        <v>942</v>
      </c>
      <c r="J52" s="415">
        <v>51210301</v>
      </c>
      <c r="K52" s="424" t="s">
        <v>1474</v>
      </c>
    </row>
    <row r="53" spans="1:11" ht="18" thickBot="1">
      <c r="A53" s="115" t="s">
        <v>693</v>
      </c>
      <c r="B53" s="402" t="s">
        <v>943</v>
      </c>
      <c r="J53" s="417">
        <v>51210302</v>
      </c>
      <c r="K53" s="424" t="s">
        <v>1475</v>
      </c>
    </row>
    <row r="54" spans="1:11" ht="18" thickBot="1">
      <c r="A54" s="115" t="s">
        <v>694</v>
      </c>
      <c r="B54" s="402" t="s">
        <v>944</v>
      </c>
      <c r="J54" s="415">
        <v>51210303</v>
      </c>
      <c r="K54" s="424" t="s">
        <v>1476</v>
      </c>
    </row>
    <row r="55" spans="1:11" ht="18" thickBot="1">
      <c r="A55" s="115" t="s">
        <v>695</v>
      </c>
      <c r="B55" s="402" t="s">
        <v>945</v>
      </c>
      <c r="J55" s="412">
        <v>512104</v>
      </c>
      <c r="K55" s="425" t="s">
        <v>1338</v>
      </c>
    </row>
    <row r="56" spans="1:11" ht="18" thickBot="1">
      <c r="A56" s="114" t="s">
        <v>696</v>
      </c>
      <c r="B56" s="402" t="s">
        <v>946</v>
      </c>
      <c r="J56" s="415">
        <v>51210402</v>
      </c>
      <c r="K56" s="424" t="s">
        <v>1477</v>
      </c>
    </row>
    <row r="57" spans="1:11" ht="18" thickBot="1">
      <c r="A57" s="114" t="s">
        <v>294</v>
      </c>
      <c r="B57" s="402" t="s">
        <v>947</v>
      </c>
      <c r="J57" s="415">
        <v>51210403</v>
      </c>
      <c r="K57" s="426" t="s">
        <v>1478</v>
      </c>
    </row>
    <row r="58" spans="1:11" ht="18" thickBot="1">
      <c r="A58" s="114" t="s">
        <v>299</v>
      </c>
      <c r="B58" s="402" t="s">
        <v>948</v>
      </c>
      <c r="J58" s="415">
        <v>51210404</v>
      </c>
      <c r="K58" s="424" t="s">
        <v>1479</v>
      </c>
    </row>
    <row r="59" spans="1:11" ht="18" thickBot="1">
      <c r="A59" s="114" t="s">
        <v>697</v>
      </c>
      <c r="B59" s="402" t="s">
        <v>949</v>
      </c>
      <c r="J59" s="415">
        <v>51210405</v>
      </c>
      <c r="K59" s="424" t="s">
        <v>1480</v>
      </c>
    </row>
    <row r="60" spans="1:11" ht="18" thickBot="1">
      <c r="A60" s="114" t="s">
        <v>698</v>
      </c>
      <c r="B60" s="402" t="s">
        <v>950</v>
      </c>
      <c r="J60" s="417">
        <v>51210406</v>
      </c>
      <c r="K60" s="424" t="s">
        <v>1481</v>
      </c>
    </row>
    <row r="61" spans="1:11" ht="18" thickBot="1">
      <c r="A61" s="115" t="s">
        <v>699</v>
      </c>
      <c r="B61" s="402" t="s">
        <v>951</v>
      </c>
      <c r="J61" s="412">
        <v>5122</v>
      </c>
      <c r="K61" s="427" t="s">
        <v>1350</v>
      </c>
    </row>
    <row r="62" spans="1:11" ht="18" thickBot="1">
      <c r="A62" s="115" t="s">
        <v>700</v>
      </c>
      <c r="B62" s="402" t="s">
        <v>952</v>
      </c>
      <c r="J62" s="412">
        <v>512201</v>
      </c>
      <c r="K62" s="425" t="s">
        <v>1337</v>
      </c>
    </row>
    <row r="63" spans="1:11" ht="18" thickBot="1">
      <c r="A63" s="114" t="s">
        <v>701</v>
      </c>
      <c r="B63" s="402" t="s">
        <v>953</v>
      </c>
      <c r="J63" s="417">
        <v>51220101</v>
      </c>
      <c r="K63" s="424" t="s">
        <v>1482</v>
      </c>
    </row>
    <row r="64" spans="1:11" ht="18" thickBot="1">
      <c r="A64" s="115" t="s">
        <v>702</v>
      </c>
      <c r="B64" s="402" t="s">
        <v>954</v>
      </c>
      <c r="J64" s="417">
        <v>51220112</v>
      </c>
      <c r="K64" s="424" t="s">
        <v>1483</v>
      </c>
    </row>
    <row r="65" spans="1:11" ht="18" thickBot="1">
      <c r="A65" s="115" t="s">
        <v>703</v>
      </c>
      <c r="B65" s="402" t="s">
        <v>955</v>
      </c>
      <c r="J65" s="415">
        <v>51220113</v>
      </c>
      <c r="K65" s="424" t="s">
        <v>1484</v>
      </c>
    </row>
    <row r="66" spans="1:11" ht="18" thickBot="1">
      <c r="A66" s="115" t="s">
        <v>704</v>
      </c>
      <c r="B66" s="402" t="s">
        <v>956</v>
      </c>
      <c r="J66" s="428">
        <v>512202</v>
      </c>
      <c r="K66" s="425" t="s">
        <v>1351</v>
      </c>
    </row>
    <row r="67" spans="1:11" ht="18" thickBot="1">
      <c r="A67" s="114" t="s">
        <v>705</v>
      </c>
      <c r="B67" s="402" t="s">
        <v>957</v>
      </c>
      <c r="J67" s="415">
        <v>51220201</v>
      </c>
      <c r="K67" s="424" t="s">
        <v>0</v>
      </c>
    </row>
    <row r="68" spans="1:11" ht="18" thickBot="1">
      <c r="A68" s="114" t="s">
        <v>706</v>
      </c>
      <c r="B68" s="402" t="s">
        <v>958</v>
      </c>
      <c r="J68" s="415">
        <v>51220203</v>
      </c>
      <c r="K68" s="426" t="s">
        <v>1</v>
      </c>
    </row>
    <row r="69" spans="1:11" ht="18" thickBot="1">
      <c r="A69" s="114" t="s">
        <v>707</v>
      </c>
      <c r="B69" s="402" t="s">
        <v>959</v>
      </c>
      <c r="J69" s="415">
        <v>51220204</v>
      </c>
      <c r="K69" s="426" t="s">
        <v>2</v>
      </c>
    </row>
    <row r="70" spans="1:11" ht="18" thickBot="1">
      <c r="A70" s="115" t="s">
        <v>288</v>
      </c>
      <c r="B70" s="402" t="s">
        <v>960</v>
      </c>
      <c r="J70" s="415">
        <v>51220209</v>
      </c>
      <c r="K70" s="426" t="s">
        <v>3</v>
      </c>
    </row>
    <row r="71" spans="1:11" ht="17.25" thickBot="1">
      <c r="A71" s="115" t="s">
        <v>289</v>
      </c>
      <c r="B71" s="402" t="s">
        <v>961</v>
      </c>
      <c r="J71" s="429">
        <v>51220210</v>
      </c>
      <c r="K71" s="430" t="s">
        <v>4</v>
      </c>
    </row>
    <row r="72" spans="1:11" ht="17.25" thickBot="1">
      <c r="A72" s="115" t="s">
        <v>290</v>
      </c>
      <c r="B72" s="402" t="s">
        <v>962</v>
      </c>
      <c r="J72" s="431">
        <v>51220221</v>
      </c>
      <c r="K72" s="432" t="s">
        <v>5</v>
      </c>
    </row>
    <row r="73" spans="1:11" ht="17.25" thickBot="1">
      <c r="A73" s="115" t="s">
        <v>291</v>
      </c>
      <c r="B73" s="402" t="s">
        <v>963</v>
      </c>
      <c r="J73" s="431">
        <v>51220222</v>
      </c>
      <c r="K73" s="432" t="s">
        <v>6</v>
      </c>
    </row>
    <row r="74" spans="1:11" ht="17.25" thickBot="1">
      <c r="A74" s="115" t="s">
        <v>292</v>
      </c>
      <c r="B74" s="402" t="s">
        <v>964</v>
      </c>
      <c r="J74" s="431">
        <v>51220223</v>
      </c>
      <c r="K74" s="432" t="s">
        <v>7</v>
      </c>
    </row>
    <row r="75" spans="1:11" ht="18" thickBot="1">
      <c r="A75" s="115" t="s">
        <v>293</v>
      </c>
      <c r="B75" s="402" t="s">
        <v>965</v>
      </c>
      <c r="J75" s="433">
        <v>512203</v>
      </c>
      <c r="K75" s="425" t="s">
        <v>1352</v>
      </c>
    </row>
    <row r="76" spans="1:11" ht="18" thickBot="1">
      <c r="A76" s="115" t="s">
        <v>708</v>
      </c>
      <c r="B76" s="402" t="s">
        <v>966</v>
      </c>
      <c r="J76" s="415">
        <v>51220342</v>
      </c>
      <c r="K76" s="424" t="s">
        <v>8</v>
      </c>
    </row>
    <row r="77" spans="1:11" ht="18" thickBot="1">
      <c r="A77" s="115" t="s">
        <v>295</v>
      </c>
      <c r="B77" s="402" t="s">
        <v>967</v>
      </c>
      <c r="J77" s="415">
        <v>51220343</v>
      </c>
      <c r="K77" s="424" t="s">
        <v>9</v>
      </c>
    </row>
    <row r="78" spans="1:11" ht="18" thickBot="1">
      <c r="A78" s="115" t="s">
        <v>296</v>
      </c>
      <c r="B78" s="402" t="s">
        <v>968</v>
      </c>
      <c r="J78" s="412">
        <v>5132</v>
      </c>
      <c r="K78" s="427" t="s">
        <v>1353</v>
      </c>
    </row>
    <row r="79" spans="1:11" ht="18" thickBot="1">
      <c r="A79" s="115" t="s">
        <v>297</v>
      </c>
      <c r="B79" s="402" t="s">
        <v>969</v>
      </c>
      <c r="J79" s="412">
        <v>513201</v>
      </c>
      <c r="K79" s="425" t="s">
        <v>1336</v>
      </c>
    </row>
    <row r="80" spans="1:11" ht="18" thickBot="1">
      <c r="A80" s="114" t="s">
        <v>298</v>
      </c>
      <c r="B80" s="402" t="s">
        <v>970</v>
      </c>
      <c r="J80" s="415">
        <v>51320101</v>
      </c>
      <c r="K80" s="424" t="s">
        <v>10</v>
      </c>
    </row>
    <row r="81" spans="1:11" ht="18" thickBot="1">
      <c r="A81" s="115" t="s">
        <v>300</v>
      </c>
      <c r="B81" s="402" t="s">
        <v>971</v>
      </c>
      <c r="J81" s="415">
        <v>51320104</v>
      </c>
      <c r="K81" s="424" t="s">
        <v>11</v>
      </c>
    </row>
    <row r="82" spans="1:11" ht="18" thickBot="1">
      <c r="A82" s="114" t="s">
        <v>301</v>
      </c>
      <c r="B82" s="402" t="s">
        <v>972</v>
      </c>
      <c r="J82" s="415">
        <v>51340406</v>
      </c>
      <c r="K82" s="426" t="s">
        <v>12</v>
      </c>
    </row>
    <row r="83" spans="1:11" ht="18" thickBot="1">
      <c r="A83" s="114" t="s">
        <v>302</v>
      </c>
      <c r="B83" s="402" t="s">
        <v>973</v>
      </c>
      <c r="J83" s="412">
        <v>513202</v>
      </c>
      <c r="K83" s="425" t="s">
        <v>1354</v>
      </c>
    </row>
    <row r="84" spans="1:11" ht="18" thickBot="1">
      <c r="A84" s="114" t="s">
        <v>303</v>
      </c>
      <c r="B84" s="402" t="s">
        <v>974</v>
      </c>
      <c r="J84" s="415">
        <v>51320202</v>
      </c>
      <c r="K84" s="424" t="s">
        <v>13</v>
      </c>
    </row>
    <row r="85" spans="1:11" ht="18" thickBot="1">
      <c r="A85" s="114" t="s">
        <v>304</v>
      </c>
      <c r="B85" s="402" t="s">
        <v>975</v>
      </c>
      <c r="J85" s="412">
        <v>513203</v>
      </c>
      <c r="K85" s="425" t="s">
        <v>1335</v>
      </c>
    </row>
    <row r="86" spans="1:11" ht="18" thickBot="1">
      <c r="A86" s="115" t="s">
        <v>305</v>
      </c>
      <c r="B86" s="402" t="s">
        <v>976</v>
      </c>
      <c r="J86" s="415">
        <v>51320303</v>
      </c>
      <c r="K86" s="424" t="s">
        <v>14</v>
      </c>
    </row>
    <row r="87" spans="1:11" ht="18" thickBot="1">
      <c r="A87" s="115" t="s">
        <v>306</v>
      </c>
      <c r="B87" s="402" t="s">
        <v>977</v>
      </c>
      <c r="J87" s="415">
        <v>51320305</v>
      </c>
      <c r="K87" s="424" t="s">
        <v>15</v>
      </c>
    </row>
    <row r="88" spans="1:11" ht="18" thickBot="1">
      <c r="A88" s="115" t="s">
        <v>307</v>
      </c>
      <c r="B88" s="402" t="s">
        <v>978</v>
      </c>
      <c r="J88" s="412">
        <v>513204</v>
      </c>
      <c r="K88" s="425" t="s">
        <v>1329</v>
      </c>
    </row>
    <row r="89" spans="1:11" ht="18" thickBot="1">
      <c r="A89" s="115" t="s">
        <v>308</v>
      </c>
      <c r="B89" s="402" t="s">
        <v>979</v>
      </c>
      <c r="J89" s="415">
        <v>51320402</v>
      </c>
      <c r="K89" s="424" t="s">
        <v>16</v>
      </c>
    </row>
    <row r="90" spans="1:11" ht="18" thickBot="1">
      <c r="A90" s="115" t="s">
        <v>309</v>
      </c>
      <c r="B90" s="402" t="s">
        <v>980</v>
      </c>
      <c r="J90" s="412">
        <v>5134</v>
      </c>
      <c r="K90" s="427" t="s">
        <v>1355</v>
      </c>
    </row>
    <row r="91" spans="1:11" ht="18" thickBot="1">
      <c r="A91" s="115" t="s">
        <v>310</v>
      </c>
      <c r="B91" s="402" t="s">
        <v>981</v>
      </c>
      <c r="J91" s="412">
        <v>513401</v>
      </c>
      <c r="K91" s="425" t="s">
        <v>1356</v>
      </c>
    </row>
    <row r="92" spans="1:11" ht="18" thickBot="1">
      <c r="A92" s="115" t="s">
        <v>1422</v>
      </c>
      <c r="B92" s="402" t="s">
        <v>1417</v>
      </c>
      <c r="J92" s="415">
        <v>51340101</v>
      </c>
      <c r="K92" s="424" t="s">
        <v>17</v>
      </c>
    </row>
    <row r="93" spans="1:11" ht="18" thickBot="1">
      <c r="A93" s="523" t="s">
        <v>126</v>
      </c>
      <c r="B93" s="402" t="s">
        <v>136</v>
      </c>
      <c r="J93" s="415">
        <v>51340103</v>
      </c>
      <c r="K93" s="426" t="s">
        <v>18</v>
      </c>
    </row>
    <row r="94" spans="1:11" ht="18" thickBot="1">
      <c r="A94" s="115" t="s">
        <v>709</v>
      </c>
      <c r="B94" s="402" t="s">
        <v>982</v>
      </c>
      <c r="J94" s="415">
        <v>51340107</v>
      </c>
      <c r="K94" s="434" t="s">
        <v>19</v>
      </c>
    </row>
    <row r="95" spans="1:11" ht="18" thickBot="1">
      <c r="A95" s="115" t="s">
        <v>710</v>
      </c>
      <c r="B95" s="402" t="s">
        <v>983</v>
      </c>
      <c r="J95" s="417">
        <v>51340109</v>
      </c>
      <c r="K95" s="434" t="s">
        <v>20</v>
      </c>
    </row>
    <row r="96" spans="1:11" ht="18" thickBot="1">
      <c r="A96" s="115" t="s">
        <v>711</v>
      </c>
      <c r="B96" s="402" t="s">
        <v>984</v>
      </c>
      <c r="J96" s="415">
        <v>51340115</v>
      </c>
      <c r="K96" s="424" t="s">
        <v>21</v>
      </c>
    </row>
    <row r="97" spans="1:11" ht="18" thickBot="1">
      <c r="A97" s="115" t="s">
        <v>712</v>
      </c>
      <c r="B97" s="403" t="s">
        <v>985</v>
      </c>
      <c r="J97" s="415">
        <v>51340121</v>
      </c>
      <c r="K97" s="426" t="s">
        <v>22</v>
      </c>
    </row>
    <row r="98" spans="1:11" ht="18" thickBot="1">
      <c r="A98" s="113" t="s">
        <v>311</v>
      </c>
      <c r="B98" s="402"/>
      <c r="J98" s="428">
        <v>513402</v>
      </c>
      <c r="K98" s="435" t="s">
        <v>1330</v>
      </c>
    </row>
    <row r="99" spans="1:11" ht="18" thickBot="1">
      <c r="A99" s="114" t="s">
        <v>713</v>
      </c>
      <c r="B99" s="402" t="s">
        <v>986</v>
      </c>
      <c r="J99" s="415">
        <v>51340201</v>
      </c>
      <c r="K99" s="424" t="s">
        <v>23</v>
      </c>
    </row>
    <row r="100" spans="1:11" ht="18" thickBot="1">
      <c r="A100" s="114" t="s">
        <v>714</v>
      </c>
      <c r="B100" s="402" t="s">
        <v>987</v>
      </c>
      <c r="J100" s="415">
        <v>51340202</v>
      </c>
      <c r="K100" s="424" t="s">
        <v>24</v>
      </c>
    </row>
    <row r="101" spans="1:11" ht="18" thickBot="1">
      <c r="A101" s="114" t="s">
        <v>715</v>
      </c>
      <c r="B101" s="402" t="s">
        <v>988</v>
      </c>
      <c r="J101" s="412">
        <v>513403</v>
      </c>
      <c r="K101" s="425" t="s">
        <v>1357</v>
      </c>
    </row>
    <row r="102" spans="1:11" ht="18" thickBot="1">
      <c r="A102" s="115" t="s">
        <v>312</v>
      </c>
      <c r="B102" s="402" t="s">
        <v>989</v>
      </c>
      <c r="J102" s="415">
        <v>51340301</v>
      </c>
      <c r="K102" s="424" t="s">
        <v>25</v>
      </c>
    </row>
    <row r="103" spans="1:11" ht="18" thickBot="1">
      <c r="A103" s="115" t="s">
        <v>313</v>
      </c>
      <c r="B103" s="402" t="s">
        <v>990</v>
      </c>
      <c r="J103" s="415">
        <v>51340302</v>
      </c>
      <c r="K103" s="424" t="s">
        <v>26</v>
      </c>
    </row>
    <row r="104" spans="1:11" ht="18" thickBot="1">
      <c r="A104" s="115" t="s">
        <v>314</v>
      </c>
      <c r="B104" s="404" t="s">
        <v>991</v>
      </c>
      <c r="J104" s="412">
        <v>513404</v>
      </c>
      <c r="K104" s="425" t="s">
        <v>1358</v>
      </c>
    </row>
    <row r="105" spans="1:11" ht="18" thickBot="1">
      <c r="A105" s="113" t="s">
        <v>315</v>
      </c>
      <c r="B105" s="402"/>
      <c r="J105" s="415">
        <v>51340404</v>
      </c>
      <c r="K105" s="424" t="s">
        <v>27</v>
      </c>
    </row>
    <row r="106" spans="1:11" ht="18" thickBot="1">
      <c r="A106" s="114" t="s">
        <v>716</v>
      </c>
      <c r="B106" s="402" t="s">
        <v>992</v>
      </c>
      <c r="J106" s="415">
        <v>51340405</v>
      </c>
      <c r="K106" s="424" t="s">
        <v>28</v>
      </c>
    </row>
    <row r="107" spans="1:11" ht="18" thickBot="1">
      <c r="A107" s="115" t="s">
        <v>717</v>
      </c>
      <c r="B107" s="402" t="s">
        <v>993</v>
      </c>
      <c r="J107" s="415">
        <v>51340406</v>
      </c>
      <c r="K107" s="424" t="s">
        <v>29</v>
      </c>
    </row>
    <row r="108" spans="1:11" ht="18" thickBot="1">
      <c r="A108" s="115" t="s">
        <v>718</v>
      </c>
      <c r="B108" s="402" t="s">
        <v>994</v>
      </c>
      <c r="J108" s="415">
        <v>51340407</v>
      </c>
      <c r="K108" s="424" t="s">
        <v>30</v>
      </c>
    </row>
    <row r="109" spans="1:11" ht="18" thickBot="1">
      <c r="A109" s="115" t="s">
        <v>719</v>
      </c>
      <c r="B109" s="402" t="s">
        <v>995</v>
      </c>
      <c r="J109" s="412">
        <v>5138</v>
      </c>
      <c r="K109" s="427" t="s">
        <v>1359</v>
      </c>
    </row>
    <row r="110" spans="1:11" ht="18" thickBot="1">
      <c r="A110" s="115" t="s">
        <v>720</v>
      </c>
      <c r="B110" s="402" t="s">
        <v>996</v>
      </c>
      <c r="J110" s="412">
        <v>513802</v>
      </c>
      <c r="K110" s="425" t="s">
        <v>1360</v>
      </c>
    </row>
    <row r="111" spans="1:11" ht="18" thickBot="1">
      <c r="A111" s="115" t="s">
        <v>316</v>
      </c>
      <c r="B111" s="402" t="s">
        <v>997</v>
      </c>
      <c r="J111" s="415">
        <v>51380201</v>
      </c>
      <c r="K111" s="426" t="s">
        <v>1360</v>
      </c>
    </row>
    <row r="112" spans="1:11" ht="18" thickBot="1">
      <c r="A112" s="115" t="s">
        <v>317</v>
      </c>
      <c r="B112" s="402" t="s">
        <v>998</v>
      </c>
      <c r="J112" s="412">
        <v>5142</v>
      </c>
      <c r="K112" s="427" t="s">
        <v>1361</v>
      </c>
    </row>
    <row r="113" spans="1:11" ht="18" thickBot="1">
      <c r="A113" s="115" t="s">
        <v>318</v>
      </c>
      <c r="B113" s="402" t="s">
        <v>999</v>
      </c>
      <c r="J113" s="412">
        <v>514202</v>
      </c>
      <c r="K113" s="425" t="s">
        <v>1362</v>
      </c>
    </row>
    <row r="114" spans="1:11" ht="18" thickBot="1">
      <c r="A114" s="115" t="s">
        <v>721</v>
      </c>
      <c r="B114" s="402" t="s">
        <v>1000</v>
      </c>
      <c r="J114" s="415">
        <v>51420201</v>
      </c>
      <c r="K114" s="424" t="s">
        <v>31</v>
      </c>
    </row>
    <row r="115" spans="1:11" ht="18" thickBot="1">
      <c r="A115" s="114" t="s">
        <v>722</v>
      </c>
      <c r="B115" s="402" t="s">
        <v>1001</v>
      </c>
      <c r="J115" s="415">
        <v>51420203</v>
      </c>
      <c r="K115" s="426" t="s">
        <v>1362</v>
      </c>
    </row>
    <row r="116" spans="1:11" ht="18" thickBot="1">
      <c r="A116" s="114" t="s">
        <v>723</v>
      </c>
      <c r="B116" s="404" t="s">
        <v>1002</v>
      </c>
      <c r="J116" s="412">
        <v>5144</v>
      </c>
      <c r="K116" s="427" t="s">
        <v>1363</v>
      </c>
    </row>
    <row r="117" spans="1:11" ht="18" thickBot="1">
      <c r="A117" s="113" t="s">
        <v>319</v>
      </c>
      <c r="B117" s="402"/>
      <c r="J117" s="412">
        <v>514402</v>
      </c>
      <c r="K117" s="425" t="s">
        <v>1364</v>
      </c>
    </row>
    <row r="118" spans="1:11" ht="18" thickBot="1">
      <c r="A118" s="114" t="s">
        <v>724</v>
      </c>
      <c r="B118" s="402" t="s">
        <v>1003</v>
      </c>
      <c r="J118" s="415">
        <v>51440221</v>
      </c>
      <c r="K118" s="424" t="s">
        <v>32</v>
      </c>
    </row>
    <row r="119" spans="1:11" ht="18" thickBot="1">
      <c r="A119" s="115" t="s">
        <v>320</v>
      </c>
      <c r="B119" s="402" t="s">
        <v>1004</v>
      </c>
      <c r="J119" s="415">
        <v>51440224</v>
      </c>
      <c r="K119" s="424" t="s">
        <v>33</v>
      </c>
    </row>
    <row r="120" spans="1:11" ht="18" thickBot="1">
      <c r="A120" s="114" t="s">
        <v>321</v>
      </c>
      <c r="B120" s="402" t="s">
        <v>1005</v>
      </c>
      <c r="J120" s="412">
        <v>5146</v>
      </c>
      <c r="K120" s="427" t="s">
        <v>1365</v>
      </c>
    </row>
    <row r="121" spans="1:11" ht="18" thickBot="1">
      <c r="A121" s="114" t="s">
        <v>322</v>
      </c>
      <c r="B121" s="402" t="s">
        <v>1006</v>
      </c>
      <c r="J121" s="412">
        <v>514602</v>
      </c>
      <c r="K121" s="425" t="s">
        <v>1366</v>
      </c>
    </row>
    <row r="122" spans="1:11" ht="18" thickBot="1">
      <c r="A122" s="114" t="s">
        <v>323</v>
      </c>
      <c r="B122" s="402" t="s">
        <v>1007</v>
      </c>
      <c r="J122" s="415">
        <v>51460201</v>
      </c>
      <c r="K122" s="424" t="s">
        <v>1366</v>
      </c>
    </row>
    <row r="123" spans="1:11" ht="18" thickBot="1">
      <c r="A123" s="114" t="s">
        <v>324</v>
      </c>
      <c r="B123" s="402" t="s">
        <v>1008</v>
      </c>
      <c r="J123" s="412">
        <v>5148</v>
      </c>
      <c r="K123" s="435" t="s">
        <v>1367</v>
      </c>
    </row>
    <row r="124" spans="1:11" ht="18" thickBot="1">
      <c r="A124" s="115" t="s">
        <v>325</v>
      </c>
      <c r="B124" s="404" t="s">
        <v>1009</v>
      </c>
      <c r="J124" s="412">
        <v>514801</v>
      </c>
      <c r="K124" s="425" t="s">
        <v>1340</v>
      </c>
    </row>
    <row r="125" spans="1:11" ht="18" thickBot="1">
      <c r="A125" s="113" t="s">
        <v>326</v>
      </c>
      <c r="B125" s="402"/>
      <c r="J125" s="415">
        <v>51480101</v>
      </c>
      <c r="K125" s="426" t="s">
        <v>34</v>
      </c>
    </row>
    <row r="126" spans="1:11" ht="18" thickBot="1">
      <c r="A126" s="115" t="s">
        <v>725</v>
      </c>
      <c r="B126" s="402" t="s">
        <v>1010</v>
      </c>
      <c r="J126" s="415">
        <v>51480102</v>
      </c>
      <c r="K126" s="424" t="s">
        <v>35</v>
      </c>
    </row>
    <row r="127" spans="1:11" ht="18" thickBot="1">
      <c r="A127" s="115" t="s">
        <v>726</v>
      </c>
      <c r="B127" s="402" t="s">
        <v>1011</v>
      </c>
      <c r="J127" s="415">
        <v>51480104</v>
      </c>
      <c r="K127" s="426" t="s">
        <v>36</v>
      </c>
    </row>
    <row r="128" spans="1:11" ht="18" thickBot="1">
      <c r="A128" s="115" t="s">
        <v>727</v>
      </c>
      <c r="B128" s="402" t="s">
        <v>1012</v>
      </c>
      <c r="J128" s="412">
        <v>514802</v>
      </c>
      <c r="K128" s="425" t="s">
        <v>1341</v>
      </c>
    </row>
    <row r="129" spans="1:11" ht="18" thickBot="1">
      <c r="A129" s="115" t="s">
        <v>728</v>
      </c>
      <c r="B129" s="402" t="s">
        <v>1013</v>
      </c>
      <c r="J129" s="415">
        <v>51480201</v>
      </c>
      <c r="K129" s="426" t="s">
        <v>1341</v>
      </c>
    </row>
    <row r="130" spans="1:11" ht="18" thickBot="1">
      <c r="A130" s="114" t="s">
        <v>327</v>
      </c>
      <c r="B130" s="402" t="s">
        <v>1014</v>
      </c>
      <c r="J130" s="415">
        <v>51480202</v>
      </c>
      <c r="K130" s="424" t="s">
        <v>37</v>
      </c>
    </row>
    <row r="131" spans="1:11" ht="18" thickBot="1">
      <c r="A131" s="114" t="s">
        <v>328</v>
      </c>
      <c r="B131" s="402" t="s">
        <v>1015</v>
      </c>
      <c r="J131" s="412">
        <v>5151</v>
      </c>
      <c r="K131" s="427" t="s">
        <v>1368</v>
      </c>
    </row>
    <row r="132" spans="1:11" ht="33.75" thickBot="1">
      <c r="A132" s="115" t="s">
        <v>729</v>
      </c>
      <c r="B132" s="404" t="s">
        <v>1016</v>
      </c>
      <c r="J132" s="428">
        <v>515101</v>
      </c>
      <c r="K132" s="436" t="s">
        <v>1369</v>
      </c>
    </row>
    <row r="133" spans="1:11" ht="18" thickBot="1">
      <c r="A133" s="113" t="s">
        <v>329</v>
      </c>
      <c r="B133" s="402"/>
      <c r="J133" s="415">
        <v>51510101</v>
      </c>
      <c r="K133" s="426" t="s">
        <v>38</v>
      </c>
    </row>
    <row r="134" spans="1:11" ht="18" thickBot="1">
      <c r="A134" s="115" t="s">
        <v>730</v>
      </c>
      <c r="B134" s="402" t="s">
        <v>1017</v>
      </c>
      <c r="J134" s="415">
        <v>51510102</v>
      </c>
      <c r="K134" s="424" t="s">
        <v>39</v>
      </c>
    </row>
    <row r="135" spans="1:11" ht="18" thickBot="1">
      <c r="A135" s="114" t="s">
        <v>731</v>
      </c>
      <c r="B135" s="402" t="s">
        <v>1018</v>
      </c>
      <c r="J135" s="415">
        <v>51510103</v>
      </c>
      <c r="K135" s="424" t="s">
        <v>40</v>
      </c>
    </row>
    <row r="136" spans="1:11" ht="18" thickBot="1">
      <c r="A136" s="115" t="s">
        <v>732</v>
      </c>
      <c r="B136" s="402" t="s">
        <v>1019</v>
      </c>
      <c r="J136" s="415">
        <v>51510104</v>
      </c>
      <c r="K136" s="424" t="s">
        <v>41</v>
      </c>
    </row>
    <row r="137" spans="1:11" ht="18" thickBot="1">
      <c r="A137" s="115" t="s">
        <v>733</v>
      </c>
      <c r="B137" s="402" t="s">
        <v>1020</v>
      </c>
      <c r="J137" s="415">
        <v>51510105</v>
      </c>
      <c r="K137" s="424" t="s">
        <v>42</v>
      </c>
    </row>
    <row r="138" spans="1:11" ht="18" thickBot="1">
      <c r="A138" s="115" t="s">
        <v>330</v>
      </c>
      <c r="B138" s="402" t="s">
        <v>1021</v>
      </c>
      <c r="J138" s="412">
        <v>515102</v>
      </c>
      <c r="K138" s="425" t="s">
        <v>1415</v>
      </c>
    </row>
    <row r="139" spans="1:11" ht="18" thickBot="1">
      <c r="A139" s="115" t="s">
        <v>331</v>
      </c>
      <c r="B139" s="402" t="s">
        <v>1022</v>
      </c>
      <c r="J139" s="415">
        <v>51510201</v>
      </c>
      <c r="K139" s="424" t="s">
        <v>1415</v>
      </c>
    </row>
    <row r="140" spans="1:11" ht="18" thickBot="1">
      <c r="A140" s="115" t="s">
        <v>332</v>
      </c>
      <c r="B140" s="402" t="s">
        <v>1023</v>
      </c>
      <c r="J140" s="415">
        <v>51510202</v>
      </c>
      <c r="K140" s="424" t="s">
        <v>43</v>
      </c>
    </row>
    <row r="141" spans="1:11" ht="18" thickBot="1">
      <c r="A141" s="523" t="s">
        <v>127</v>
      </c>
      <c r="B141" s="402" t="s">
        <v>137</v>
      </c>
      <c r="J141" s="415">
        <v>51510203</v>
      </c>
      <c r="K141" s="424" t="s">
        <v>44</v>
      </c>
    </row>
    <row r="142" spans="1:11" ht="18" thickBot="1">
      <c r="A142" s="115" t="s">
        <v>333</v>
      </c>
      <c r="B142" s="402" t="s">
        <v>1024</v>
      </c>
      <c r="J142" s="415">
        <v>51510205</v>
      </c>
      <c r="K142" s="424" t="s">
        <v>45</v>
      </c>
    </row>
    <row r="143" spans="1:11" ht="18" thickBot="1">
      <c r="A143" s="113" t="s">
        <v>334</v>
      </c>
      <c r="B143" s="402"/>
      <c r="J143" s="415">
        <v>51510206</v>
      </c>
      <c r="K143" s="424" t="s">
        <v>46</v>
      </c>
    </row>
    <row r="144" spans="1:11" ht="18" thickBot="1">
      <c r="A144" s="114" t="s">
        <v>734</v>
      </c>
      <c r="B144" s="402" t="s">
        <v>1025</v>
      </c>
      <c r="J144" s="428">
        <v>515103</v>
      </c>
      <c r="K144" s="436" t="s">
        <v>1370</v>
      </c>
    </row>
    <row r="145" spans="1:11" ht="18" thickBot="1">
      <c r="A145" s="114" t="s">
        <v>735</v>
      </c>
      <c r="B145" s="402" t="s">
        <v>1026</v>
      </c>
      <c r="J145" s="415">
        <v>51510301</v>
      </c>
      <c r="K145" s="424" t="s">
        <v>47</v>
      </c>
    </row>
    <row r="146" spans="1:11" ht="18" thickBot="1">
      <c r="A146" s="115" t="s">
        <v>736</v>
      </c>
      <c r="B146" s="402" t="s">
        <v>1027</v>
      </c>
      <c r="J146" s="415">
        <v>51510302</v>
      </c>
      <c r="K146" s="424" t="s">
        <v>48</v>
      </c>
    </row>
    <row r="147" spans="1:11" ht="18" thickBot="1">
      <c r="A147" s="115" t="s">
        <v>335</v>
      </c>
      <c r="B147" s="402" t="s">
        <v>1028</v>
      </c>
      <c r="J147" s="417">
        <v>51510303</v>
      </c>
      <c r="K147" s="424" t="s">
        <v>49</v>
      </c>
    </row>
    <row r="148" spans="1:11" ht="18" thickBot="1">
      <c r="A148" s="115" t="s">
        <v>336</v>
      </c>
      <c r="B148" s="402" t="s">
        <v>1029</v>
      </c>
      <c r="J148" s="415">
        <v>51510304</v>
      </c>
      <c r="K148" s="426" t="s">
        <v>50</v>
      </c>
    </row>
    <row r="149" spans="1:11" ht="33.75" thickBot="1">
      <c r="A149" s="114" t="s">
        <v>337</v>
      </c>
      <c r="B149" s="402" t="s">
        <v>1030</v>
      </c>
      <c r="J149" s="428">
        <v>515104</v>
      </c>
      <c r="K149" s="436" t="s">
        <v>1343</v>
      </c>
    </row>
    <row r="150" spans="1:11" ht="18" thickBot="1">
      <c r="A150" s="114" t="s">
        <v>737</v>
      </c>
      <c r="B150" s="402" t="s">
        <v>1031</v>
      </c>
      <c r="J150" s="415">
        <v>51510401</v>
      </c>
      <c r="K150" s="424" t="s">
        <v>51</v>
      </c>
    </row>
    <row r="151" spans="1:11" ht="18" thickBot="1">
      <c r="A151" s="114" t="s">
        <v>738</v>
      </c>
      <c r="B151" s="402" t="s">
        <v>1032</v>
      </c>
      <c r="J151" s="415">
        <v>51510402</v>
      </c>
      <c r="K151" s="426" t="s">
        <v>52</v>
      </c>
    </row>
    <row r="152" spans="1:11" ht="18" thickBot="1">
      <c r="A152" s="113" t="s">
        <v>338</v>
      </c>
      <c r="B152" s="402"/>
      <c r="J152" s="415">
        <v>51510405</v>
      </c>
      <c r="K152" s="424" t="s">
        <v>53</v>
      </c>
    </row>
    <row r="153" spans="1:11" ht="18" thickBot="1">
      <c r="A153" s="114" t="s">
        <v>739</v>
      </c>
      <c r="B153" s="402" t="s">
        <v>1033</v>
      </c>
      <c r="J153" s="417">
        <v>51510406</v>
      </c>
      <c r="K153" s="424" t="s">
        <v>54</v>
      </c>
    </row>
    <row r="154" spans="1:11" ht="18" thickBot="1">
      <c r="A154" s="114" t="s">
        <v>339</v>
      </c>
      <c r="B154" s="402" t="s">
        <v>1034</v>
      </c>
      <c r="J154" s="412">
        <v>515105</v>
      </c>
      <c r="K154" s="425" t="s">
        <v>1371</v>
      </c>
    </row>
    <row r="155" spans="1:11" ht="18" thickBot="1">
      <c r="A155" s="114" t="s">
        <v>340</v>
      </c>
      <c r="B155" s="402" t="s">
        <v>1035</v>
      </c>
      <c r="J155" s="415">
        <v>51510501</v>
      </c>
      <c r="K155" s="426" t="s">
        <v>55</v>
      </c>
    </row>
    <row r="156" spans="1:11" ht="18" thickBot="1">
      <c r="A156" s="115" t="s">
        <v>341</v>
      </c>
      <c r="B156" s="402" t="s">
        <v>1036</v>
      </c>
      <c r="J156" s="415">
        <v>51510505</v>
      </c>
      <c r="K156" s="424" t="s">
        <v>56</v>
      </c>
    </row>
    <row r="157" spans="1:11" ht="18" thickBot="1">
      <c r="A157" s="115" t="s">
        <v>342</v>
      </c>
      <c r="B157" s="402" t="s">
        <v>1037</v>
      </c>
      <c r="J157" s="412">
        <v>515106</v>
      </c>
      <c r="K157" s="425" t="s">
        <v>1372</v>
      </c>
    </row>
    <row r="158" spans="1:11" ht="18" thickBot="1">
      <c r="A158" s="113" t="s">
        <v>343</v>
      </c>
      <c r="B158" s="402"/>
      <c r="J158" s="415">
        <v>51510601</v>
      </c>
      <c r="K158" s="424" t="s">
        <v>1372</v>
      </c>
    </row>
    <row r="159" spans="1:11" ht="18" thickBot="1">
      <c r="A159" s="114" t="s">
        <v>740</v>
      </c>
      <c r="B159" s="402" t="s">
        <v>1038</v>
      </c>
      <c r="J159" s="428">
        <v>515109</v>
      </c>
      <c r="K159" s="436" t="s">
        <v>1373</v>
      </c>
    </row>
    <row r="160" spans="1:11" ht="18" thickBot="1">
      <c r="A160" s="115" t="s">
        <v>344</v>
      </c>
      <c r="B160" s="402" t="s">
        <v>1039</v>
      </c>
      <c r="J160" s="437">
        <v>51515901</v>
      </c>
      <c r="K160" s="426" t="s">
        <v>57</v>
      </c>
    </row>
    <row r="161" spans="1:11" ht="18" thickBot="1">
      <c r="A161" s="115" t="s">
        <v>345</v>
      </c>
      <c r="B161" s="402" t="s">
        <v>1040</v>
      </c>
      <c r="J161" s="437">
        <v>51515902</v>
      </c>
      <c r="K161" s="426" t="s">
        <v>58</v>
      </c>
    </row>
    <row r="162" spans="1:11" ht="18" thickBot="1">
      <c r="A162" s="114" t="s">
        <v>346</v>
      </c>
      <c r="B162" s="402" t="s">
        <v>1041</v>
      </c>
      <c r="J162" s="428">
        <v>515110</v>
      </c>
      <c r="K162" s="436" t="s">
        <v>1374</v>
      </c>
    </row>
    <row r="163" spans="1:11" ht="18" thickBot="1">
      <c r="A163" s="115" t="s">
        <v>347</v>
      </c>
      <c r="B163" s="402" t="s">
        <v>1042</v>
      </c>
      <c r="J163" s="437">
        <v>51511001</v>
      </c>
      <c r="K163" s="426" t="s">
        <v>1374</v>
      </c>
    </row>
    <row r="164" spans="1:11" ht="18" thickBot="1">
      <c r="A164" s="113" t="s">
        <v>348</v>
      </c>
      <c r="B164" s="402"/>
      <c r="J164" s="437">
        <v>51511002</v>
      </c>
      <c r="K164" s="426" t="s">
        <v>59</v>
      </c>
    </row>
    <row r="165" spans="1:11" ht="18" thickBot="1">
      <c r="A165" s="115" t="s">
        <v>741</v>
      </c>
      <c r="B165" s="402" t="s">
        <v>1043</v>
      </c>
      <c r="J165" s="412">
        <v>5154</v>
      </c>
      <c r="K165" s="427" t="s">
        <v>1375</v>
      </c>
    </row>
    <row r="166" spans="1:11" ht="18" thickBot="1">
      <c r="A166" s="114" t="s">
        <v>742</v>
      </c>
      <c r="B166" s="402" t="s">
        <v>1044</v>
      </c>
      <c r="J166" s="412">
        <v>515401</v>
      </c>
      <c r="K166" s="425" t="s">
        <v>1376</v>
      </c>
    </row>
    <row r="167" spans="1:11" ht="18" thickBot="1">
      <c r="A167" s="114" t="s">
        <v>743</v>
      </c>
      <c r="B167" s="402" t="s">
        <v>1045</v>
      </c>
      <c r="J167" s="437">
        <v>51540102</v>
      </c>
      <c r="K167" s="426" t="s">
        <v>60</v>
      </c>
    </row>
    <row r="168" spans="1:11" ht="18" thickBot="1">
      <c r="A168" s="115" t="s">
        <v>744</v>
      </c>
      <c r="B168" s="402" t="s">
        <v>1046</v>
      </c>
      <c r="J168" s="415">
        <v>51540104</v>
      </c>
      <c r="K168" s="424" t="s">
        <v>61</v>
      </c>
    </row>
    <row r="169" spans="1:11" ht="18" thickBot="1">
      <c r="A169" s="115" t="s">
        <v>349</v>
      </c>
      <c r="B169" s="402" t="s">
        <v>1047</v>
      </c>
      <c r="J169" s="415">
        <v>51540105</v>
      </c>
      <c r="K169" s="424" t="s">
        <v>62</v>
      </c>
    </row>
    <row r="170" spans="1:11" ht="18" thickBot="1">
      <c r="A170" s="114" t="s">
        <v>350</v>
      </c>
      <c r="B170" s="402" t="s">
        <v>1048</v>
      </c>
      <c r="J170" s="412">
        <v>515402</v>
      </c>
      <c r="K170" s="425" t="s">
        <v>1377</v>
      </c>
    </row>
    <row r="171" spans="1:11" ht="18" thickBot="1">
      <c r="A171" s="115" t="s">
        <v>351</v>
      </c>
      <c r="B171" s="402" t="s">
        <v>1049</v>
      </c>
      <c r="J171" s="415">
        <v>51540202</v>
      </c>
      <c r="K171" s="424" t="s">
        <v>63</v>
      </c>
    </row>
    <row r="172" spans="1:11" ht="18" thickBot="1">
      <c r="A172" s="113" t="s">
        <v>352</v>
      </c>
      <c r="B172" s="402"/>
      <c r="J172" s="415">
        <v>51540204</v>
      </c>
      <c r="K172" s="424" t="s">
        <v>64</v>
      </c>
    </row>
    <row r="173" spans="1:11" ht="18" thickBot="1">
      <c r="A173" s="114" t="s">
        <v>745</v>
      </c>
      <c r="B173" s="405" t="s">
        <v>1050</v>
      </c>
      <c r="J173" s="415">
        <v>51540206</v>
      </c>
      <c r="K173" s="424" t="s">
        <v>65</v>
      </c>
    </row>
    <row r="174" spans="1:11" ht="18" thickBot="1">
      <c r="A174" s="114" t="s">
        <v>353</v>
      </c>
      <c r="B174" s="405" t="s">
        <v>1051</v>
      </c>
      <c r="J174" s="412">
        <v>515403</v>
      </c>
      <c r="K174" s="425" t="s">
        <v>1378</v>
      </c>
    </row>
    <row r="175" spans="1:11" ht="18" thickBot="1">
      <c r="A175" s="113" t="s">
        <v>354</v>
      </c>
      <c r="B175" s="402"/>
      <c r="J175" s="417">
        <v>51540301</v>
      </c>
      <c r="K175" s="426" t="s">
        <v>66</v>
      </c>
    </row>
    <row r="176" spans="1:11" ht="18" thickBot="1">
      <c r="A176" s="113" t="s">
        <v>355</v>
      </c>
      <c r="B176" s="406"/>
      <c r="J176" s="415">
        <v>51540302</v>
      </c>
      <c r="K176" s="424" t="s">
        <v>67</v>
      </c>
    </row>
    <row r="177" spans="1:11" ht="18" thickBot="1">
      <c r="A177" s="115" t="s">
        <v>356</v>
      </c>
      <c r="B177" s="402" t="s">
        <v>1052</v>
      </c>
      <c r="J177" s="412">
        <v>5158</v>
      </c>
      <c r="K177" s="427" t="s">
        <v>1379</v>
      </c>
    </row>
    <row r="178" spans="1:11" ht="18" thickBot="1">
      <c r="A178" s="113" t="s">
        <v>357</v>
      </c>
      <c r="B178" s="406"/>
      <c r="J178" s="412">
        <v>515803</v>
      </c>
      <c r="K178" s="425" t="s">
        <v>1380</v>
      </c>
    </row>
    <row r="179" spans="1:11" ht="18" thickBot="1">
      <c r="A179" s="115" t="s">
        <v>358</v>
      </c>
      <c r="B179" s="402" t="s">
        <v>1053</v>
      </c>
      <c r="J179" s="415">
        <v>51580302</v>
      </c>
      <c r="K179" s="424" t="s">
        <v>1380</v>
      </c>
    </row>
    <row r="180" spans="1:11" ht="18" thickBot="1">
      <c r="A180" s="113" t="s">
        <v>359</v>
      </c>
      <c r="B180" s="405"/>
      <c r="J180" s="412">
        <v>5162</v>
      </c>
      <c r="K180" s="427" t="s">
        <v>1381</v>
      </c>
    </row>
    <row r="181" spans="1:11" ht="18" thickBot="1">
      <c r="A181" s="115" t="s">
        <v>360</v>
      </c>
      <c r="B181" s="402" t="s">
        <v>1054</v>
      </c>
      <c r="J181" s="412">
        <v>516201</v>
      </c>
      <c r="K181" s="425" t="s">
        <v>1382</v>
      </c>
    </row>
    <row r="182" spans="1:11" ht="18" thickBot="1">
      <c r="A182" s="113" t="s">
        <v>361</v>
      </c>
      <c r="B182" s="402"/>
      <c r="J182" s="415">
        <v>51620102</v>
      </c>
      <c r="K182" s="424" t="s">
        <v>84</v>
      </c>
    </row>
    <row r="183" spans="1:11" ht="18" thickBot="1">
      <c r="A183" s="114" t="s">
        <v>1423</v>
      </c>
      <c r="B183" s="406" t="s">
        <v>1418</v>
      </c>
      <c r="J183" s="415">
        <v>51620105</v>
      </c>
      <c r="K183" s="424" t="s">
        <v>85</v>
      </c>
    </row>
    <row r="184" spans="1:11" ht="18" thickBot="1">
      <c r="A184" s="115" t="s">
        <v>362</v>
      </c>
      <c r="B184" s="402" t="s">
        <v>1055</v>
      </c>
      <c r="J184" s="415">
        <v>51620110</v>
      </c>
      <c r="K184" s="424" t="s">
        <v>86</v>
      </c>
    </row>
    <row r="185" spans="1:11" ht="18" thickBot="1">
      <c r="A185" s="113" t="s">
        <v>363</v>
      </c>
      <c r="B185" s="402"/>
      <c r="J185" s="415">
        <v>51620112</v>
      </c>
      <c r="K185" s="426" t="s">
        <v>87</v>
      </c>
    </row>
    <row r="186" spans="1:11" ht="18" thickBot="1">
      <c r="A186" s="115" t="s">
        <v>364</v>
      </c>
      <c r="B186" s="406" t="s">
        <v>1056</v>
      </c>
      <c r="J186" s="415">
        <v>51620114</v>
      </c>
      <c r="K186" s="426" t="s">
        <v>88</v>
      </c>
    </row>
    <row r="187" spans="1:11" ht="18" thickBot="1">
      <c r="A187" s="115" t="s">
        <v>746</v>
      </c>
      <c r="B187" s="402" t="s">
        <v>1057</v>
      </c>
      <c r="J187" s="415">
        <v>51620116</v>
      </c>
      <c r="K187" s="426" t="s">
        <v>89</v>
      </c>
    </row>
    <row r="188" spans="1:11" ht="18" thickBot="1">
      <c r="A188" s="113" t="s">
        <v>365</v>
      </c>
      <c r="B188" s="402"/>
      <c r="J188" s="412">
        <v>516202</v>
      </c>
      <c r="K188" s="425" t="s">
        <v>1383</v>
      </c>
    </row>
    <row r="189" spans="1:11" ht="18" thickBot="1">
      <c r="A189" s="114" t="s">
        <v>366</v>
      </c>
      <c r="B189" s="402" t="s">
        <v>1058</v>
      </c>
      <c r="J189" s="415">
        <v>51620201</v>
      </c>
      <c r="K189" s="424" t="s">
        <v>1383</v>
      </c>
    </row>
    <row r="190" spans="1:11" ht="18" thickBot="1">
      <c r="A190" s="114" t="s">
        <v>367</v>
      </c>
      <c r="B190" s="402" t="s">
        <v>1059</v>
      </c>
      <c r="J190" s="415">
        <v>51620205</v>
      </c>
      <c r="K190" s="424" t="s">
        <v>90</v>
      </c>
    </row>
    <row r="191" spans="1:11" ht="18" thickBot="1">
      <c r="A191" s="114" t="s">
        <v>747</v>
      </c>
      <c r="B191" s="402" t="s">
        <v>1060</v>
      </c>
      <c r="J191" s="415">
        <v>51620211</v>
      </c>
      <c r="K191" s="424" t="s">
        <v>91</v>
      </c>
    </row>
    <row r="192" spans="1:11" ht="18" thickBot="1">
      <c r="A192" s="113" t="s">
        <v>368</v>
      </c>
      <c r="B192" s="402"/>
      <c r="J192" s="412">
        <v>516203</v>
      </c>
      <c r="K192" s="425" t="s">
        <v>1384</v>
      </c>
    </row>
    <row r="193" spans="1:11" ht="18" thickBot="1">
      <c r="A193" s="114" t="s">
        <v>369</v>
      </c>
      <c r="B193" s="402" t="s">
        <v>1061</v>
      </c>
      <c r="J193" s="415">
        <v>51620301</v>
      </c>
      <c r="K193" s="424" t="s">
        <v>92</v>
      </c>
    </row>
    <row r="194" spans="1:11" ht="18" thickBot="1">
      <c r="A194" s="114" t="s">
        <v>748</v>
      </c>
      <c r="B194" s="402" t="s">
        <v>1062</v>
      </c>
      <c r="J194" s="412">
        <v>5164</v>
      </c>
      <c r="K194" s="427" t="s">
        <v>1385</v>
      </c>
    </row>
    <row r="195" spans="1:11" ht="18" thickBot="1">
      <c r="A195" s="114" t="s">
        <v>749</v>
      </c>
      <c r="B195" s="402" t="s">
        <v>1063</v>
      </c>
      <c r="J195" s="412">
        <v>516402</v>
      </c>
      <c r="K195" s="425" t="s">
        <v>1386</v>
      </c>
    </row>
    <row r="196" spans="1:11" ht="18" thickBot="1">
      <c r="A196" s="114" t="s">
        <v>750</v>
      </c>
      <c r="B196" s="402" t="s">
        <v>1064</v>
      </c>
      <c r="J196" s="415">
        <v>51640201</v>
      </c>
      <c r="K196" s="424" t="s">
        <v>1386</v>
      </c>
    </row>
    <row r="197" spans="1:11" ht="18" thickBot="1">
      <c r="A197" s="114" t="s">
        <v>751</v>
      </c>
      <c r="B197" s="402" t="s">
        <v>1065</v>
      </c>
      <c r="J197" s="412">
        <v>5172</v>
      </c>
      <c r="K197" s="427" t="s">
        <v>1387</v>
      </c>
    </row>
    <row r="198" spans="1:11" ht="18" thickBot="1">
      <c r="A198" s="114" t="s">
        <v>752</v>
      </c>
      <c r="B198" s="402" t="s">
        <v>1066</v>
      </c>
      <c r="J198" s="438">
        <v>51720201</v>
      </c>
      <c r="K198" s="439" t="s">
        <v>93</v>
      </c>
    </row>
    <row r="199" spans="1:11" ht="18" thickBot="1">
      <c r="A199" s="114" t="s">
        <v>753</v>
      </c>
      <c r="B199" s="402" t="s">
        <v>1067</v>
      </c>
      <c r="J199" s="412">
        <v>517203</v>
      </c>
      <c r="K199" s="425" t="s">
        <v>1388</v>
      </c>
    </row>
    <row r="200" spans="1:11" ht="18" thickBot="1">
      <c r="A200" s="114" t="s">
        <v>754</v>
      </c>
      <c r="B200" s="402" t="s">
        <v>1068</v>
      </c>
      <c r="J200" s="438">
        <v>51720305</v>
      </c>
      <c r="K200" s="439" t="s">
        <v>94</v>
      </c>
    </row>
    <row r="201" spans="1:11" ht="17.25" thickBot="1">
      <c r="A201" s="114" t="s">
        <v>755</v>
      </c>
      <c r="B201" s="402" t="s">
        <v>1069</v>
      </c>
      <c r="J201" s="429">
        <v>51720330</v>
      </c>
      <c r="K201" s="432" t="s">
        <v>95</v>
      </c>
    </row>
    <row r="202" spans="1:11" ht="18" thickBot="1">
      <c r="A202" s="114" t="s">
        <v>756</v>
      </c>
      <c r="B202" s="402" t="s">
        <v>1070</v>
      </c>
      <c r="J202" s="440">
        <v>51720332</v>
      </c>
      <c r="K202" s="426" t="s">
        <v>96</v>
      </c>
    </row>
    <row r="203" spans="1:11" ht="18" thickBot="1">
      <c r="A203" s="114" t="s">
        <v>370</v>
      </c>
      <c r="B203" s="402" t="s">
        <v>1071</v>
      </c>
      <c r="J203" s="412">
        <v>517205</v>
      </c>
      <c r="K203" s="425" t="s">
        <v>1389</v>
      </c>
    </row>
    <row r="204" spans="1:11" ht="18" thickBot="1">
      <c r="A204" s="115" t="s">
        <v>371</v>
      </c>
      <c r="B204" s="402" t="s">
        <v>1072</v>
      </c>
      <c r="J204" s="415">
        <v>51720501</v>
      </c>
      <c r="K204" s="424" t="s">
        <v>97</v>
      </c>
    </row>
    <row r="205" spans="1:11" ht="18" thickBot="1">
      <c r="A205" s="115" t="s">
        <v>372</v>
      </c>
      <c r="B205" s="402" t="s">
        <v>1073</v>
      </c>
      <c r="J205" s="415">
        <v>51720502</v>
      </c>
      <c r="K205" s="424" t="s">
        <v>98</v>
      </c>
    </row>
    <row r="206" spans="1:11" ht="17.25" thickBot="1">
      <c r="A206" s="115" t="s">
        <v>373</v>
      </c>
      <c r="B206" s="402" t="s">
        <v>1074</v>
      </c>
      <c r="J206" s="429">
        <v>51720503</v>
      </c>
      <c r="K206" s="432" t="s">
        <v>99</v>
      </c>
    </row>
    <row r="207" spans="1:11" ht="18" thickBot="1">
      <c r="A207" s="114" t="s">
        <v>374</v>
      </c>
      <c r="B207" s="402" t="s">
        <v>1075</v>
      </c>
      <c r="J207" s="433">
        <v>517206</v>
      </c>
      <c r="K207" s="425" t="s">
        <v>1390</v>
      </c>
    </row>
    <row r="208" spans="1:11" ht="18" thickBot="1">
      <c r="A208" s="115" t="s">
        <v>375</v>
      </c>
      <c r="B208" s="402" t="s">
        <v>1076</v>
      </c>
      <c r="J208" s="437">
        <v>51720602</v>
      </c>
      <c r="K208" s="426" t="s">
        <v>100</v>
      </c>
    </row>
    <row r="209" spans="1:11" ht="18" thickBot="1">
      <c r="A209" s="115" t="s">
        <v>376</v>
      </c>
      <c r="B209" s="402" t="s">
        <v>1077</v>
      </c>
      <c r="J209" s="412">
        <v>5176</v>
      </c>
      <c r="K209" s="427" t="s">
        <v>1391</v>
      </c>
    </row>
    <row r="210" spans="1:11" ht="18" thickBot="1">
      <c r="A210" s="115" t="s">
        <v>377</v>
      </c>
      <c r="B210" s="402" t="s">
        <v>1078</v>
      </c>
      <c r="J210" s="412">
        <v>517601</v>
      </c>
      <c r="K210" s="425" t="s">
        <v>1392</v>
      </c>
    </row>
    <row r="211" spans="1:11" ht="18" thickBot="1">
      <c r="A211" s="115" t="s">
        <v>378</v>
      </c>
      <c r="B211" s="404" t="s">
        <v>1079</v>
      </c>
      <c r="J211" s="415">
        <v>51760101</v>
      </c>
      <c r="K211" s="424" t="s">
        <v>1392</v>
      </c>
    </row>
    <row r="212" spans="1:11" ht="18" thickBot="1">
      <c r="A212" s="115" t="s">
        <v>379</v>
      </c>
      <c r="B212" s="402" t="s">
        <v>1080</v>
      </c>
      <c r="J212" s="415">
        <v>51760102</v>
      </c>
      <c r="K212" s="424" t="s">
        <v>101</v>
      </c>
    </row>
    <row r="213" spans="1:11" ht="18" thickBot="1">
      <c r="A213" s="113" t="s">
        <v>380</v>
      </c>
      <c r="B213" s="402"/>
      <c r="J213" s="428">
        <v>5181</v>
      </c>
      <c r="K213" s="427" t="s">
        <v>1393</v>
      </c>
    </row>
    <row r="214" spans="1:11" ht="18" thickBot="1">
      <c r="A214" s="114" t="s">
        <v>381</v>
      </c>
      <c r="B214" s="402" t="s">
        <v>1081</v>
      </c>
      <c r="J214" s="412">
        <v>518105</v>
      </c>
      <c r="K214" s="425" t="s">
        <v>1394</v>
      </c>
    </row>
    <row r="215" spans="1:11" ht="18" thickBot="1">
      <c r="A215" s="115" t="s">
        <v>382</v>
      </c>
      <c r="B215" s="402" t="s">
        <v>1082</v>
      </c>
      <c r="J215" s="415">
        <v>51810501</v>
      </c>
      <c r="K215" s="424" t="s">
        <v>1394</v>
      </c>
    </row>
    <row r="216" spans="1:11" ht="18" thickBot="1">
      <c r="A216" s="113" t="s">
        <v>383</v>
      </c>
      <c r="B216" s="402"/>
      <c r="J216" s="412">
        <v>5184</v>
      </c>
      <c r="K216" s="427" t="s">
        <v>1395</v>
      </c>
    </row>
    <row r="217" spans="1:11" ht="18" thickBot="1">
      <c r="A217" s="115" t="s">
        <v>757</v>
      </c>
      <c r="B217" s="402" t="s">
        <v>1083</v>
      </c>
      <c r="J217" s="412">
        <v>518401</v>
      </c>
      <c r="K217" s="425" t="s">
        <v>1396</v>
      </c>
    </row>
    <row r="218" spans="1:11" ht="18" thickBot="1">
      <c r="A218" s="115" t="s">
        <v>384</v>
      </c>
      <c r="B218" s="402" t="s">
        <v>1084</v>
      </c>
      <c r="J218" s="415">
        <v>51840101</v>
      </c>
      <c r="K218" s="424" t="s">
        <v>1396</v>
      </c>
    </row>
    <row r="219" spans="1:11" ht="18" thickBot="1">
      <c r="A219" s="114" t="s">
        <v>385</v>
      </c>
      <c r="B219" s="402" t="s">
        <v>1085</v>
      </c>
      <c r="J219" s="415">
        <v>51840107</v>
      </c>
      <c r="K219" s="424" t="s">
        <v>102</v>
      </c>
    </row>
    <row r="220" spans="1:11" ht="18" thickBot="1">
      <c r="A220" s="113" t="s">
        <v>386</v>
      </c>
      <c r="B220" s="402"/>
      <c r="J220" s="415">
        <v>51840108</v>
      </c>
      <c r="K220" s="424" t="s">
        <v>103</v>
      </c>
    </row>
    <row r="221" spans="1:11" ht="18" thickBot="1">
      <c r="A221" s="114" t="s">
        <v>758</v>
      </c>
      <c r="B221" s="402" t="s">
        <v>1086</v>
      </c>
      <c r="J221" s="412">
        <v>5185</v>
      </c>
      <c r="K221" s="427" t="s">
        <v>1397</v>
      </c>
    </row>
    <row r="222" spans="1:11" ht="18" thickBot="1">
      <c r="A222" s="115" t="s">
        <v>759</v>
      </c>
      <c r="B222" s="402" t="s">
        <v>1087</v>
      </c>
      <c r="J222" s="412">
        <v>518501</v>
      </c>
      <c r="K222" s="425" t="s">
        <v>1398</v>
      </c>
    </row>
    <row r="223" spans="1:11" ht="18" thickBot="1">
      <c r="A223" s="115" t="s">
        <v>387</v>
      </c>
      <c r="B223" s="402" t="s">
        <v>1088</v>
      </c>
      <c r="J223" s="415">
        <v>51850103</v>
      </c>
      <c r="K223" s="441" t="s">
        <v>104</v>
      </c>
    </row>
    <row r="224" spans="1:11" ht="18" thickBot="1">
      <c r="A224" s="115" t="s">
        <v>388</v>
      </c>
      <c r="B224" s="402" t="s">
        <v>1089</v>
      </c>
      <c r="J224" s="412">
        <v>5186</v>
      </c>
      <c r="K224" s="427" t="s">
        <v>1399</v>
      </c>
    </row>
    <row r="225" spans="1:11" ht="18" thickBot="1">
      <c r="A225" s="115" t="s">
        <v>390</v>
      </c>
      <c r="B225" s="402" t="s">
        <v>1090</v>
      </c>
      <c r="J225" s="412">
        <v>518601</v>
      </c>
      <c r="K225" s="425" t="s">
        <v>1400</v>
      </c>
    </row>
    <row r="226" spans="1:11" ht="18" thickBot="1">
      <c r="A226" s="115" t="s">
        <v>391</v>
      </c>
      <c r="B226" s="405" t="s">
        <v>1091</v>
      </c>
      <c r="J226" s="417">
        <v>51860113</v>
      </c>
      <c r="K226" s="424" t="s">
        <v>105</v>
      </c>
    </row>
    <row r="227" spans="1:11" ht="18" thickBot="1">
      <c r="A227" s="115" t="s">
        <v>389</v>
      </c>
      <c r="B227" s="402" t="s">
        <v>1092</v>
      </c>
      <c r="J227" s="412">
        <v>518602</v>
      </c>
      <c r="K227" s="425" t="s">
        <v>1401</v>
      </c>
    </row>
    <row r="228" spans="1:11" ht="18" thickBot="1">
      <c r="A228" s="113" t="s">
        <v>760</v>
      </c>
      <c r="B228" s="402"/>
      <c r="J228" s="442">
        <v>51860206</v>
      </c>
      <c r="K228" s="443" t="s">
        <v>106</v>
      </c>
    </row>
    <row r="229" spans="1:11" ht="18" thickBot="1">
      <c r="A229" s="114" t="s">
        <v>392</v>
      </c>
      <c r="B229" s="402" t="s">
        <v>1093</v>
      </c>
      <c r="J229" s="438">
        <v>51860207</v>
      </c>
      <c r="K229" s="439" t="s">
        <v>107</v>
      </c>
    </row>
    <row r="230" spans="1:11" ht="16.5">
      <c r="A230" s="114" t="s">
        <v>393</v>
      </c>
      <c r="B230" s="405" t="s">
        <v>1094</v>
      </c>
      <c r="J230" s="444">
        <v>51860210</v>
      </c>
      <c r="K230" s="445" t="s">
        <v>108</v>
      </c>
    </row>
    <row r="231" spans="1:11" ht="15.75">
      <c r="A231" s="114" t="s">
        <v>394</v>
      </c>
      <c r="B231" s="402" t="s">
        <v>1095</v>
      </c>
    </row>
    <row r="232" spans="1:11" ht="15.75">
      <c r="A232" s="113" t="s">
        <v>395</v>
      </c>
      <c r="B232" s="402"/>
    </row>
    <row r="233" spans="1:11" ht="15.75">
      <c r="A233" s="114" t="s">
        <v>396</v>
      </c>
      <c r="B233" s="402" t="s">
        <v>1096</v>
      </c>
    </row>
    <row r="234" spans="1:11" ht="15.75">
      <c r="A234" s="113" t="s">
        <v>761</v>
      </c>
      <c r="B234" s="402"/>
    </row>
    <row r="235" spans="1:11" ht="15.75">
      <c r="A235" s="115" t="s">
        <v>762</v>
      </c>
      <c r="B235" s="402" t="s">
        <v>1097</v>
      </c>
    </row>
    <row r="236" spans="1:11" ht="15.75">
      <c r="A236" s="114" t="s">
        <v>397</v>
      </c>
      <c r="B236" s="402" t="s">
        <v>1098</v>
      </c>
    </row>
    <row r="237" spans="1:11" ht="15.75">
      <c r="A237" s="524" t="s">
        <v>128</v>
      </c>
      <c r="B237" s="402" t="s">
        <v>138</v>
      </c>
    </row>
    <row r="238" spans="1:11" ht="15.75">
      <c r="A238" s="115" t="s">
        <v>398</v>
      </c>
      <c r="B238" s="402" t="s">
        <v>1099</v>
      </c>
    </row>
    <row r="239" spans="1:11" ht="15.75">
      <c r="A239" s="113" t="s">
        <v>399</v>
      </c>
      <c r="B239" s="402"/>
    </row>
    <row r="240" spans="1:11" ht="15.75">
      <c r="A240" s="114" t="s">
        <v>763</v>
      </c>
      <c r="B240" s="406" t="s">
        <v>1100</v>
      </c>
    </row>
    <row r="241" spans="1:2" ht="15.75">
      <c r="A241" s="115" t="s">
        <v>400</v>
      </c>
      <c r="B241" s="402" t="s">
        <v>1101</v>
      </c>
    </row>
    <row r="242" spans="1:2" ht="15.75">
      <c r="A242" s="114" t="s">
        <v>401</v>
      </c>
      <c r="B242" s="402" t="s">
        <v>1102</v>
      </c>
    </row>
    <row r="243" spans="1:2" ht="15.75">
      <c r="A243" s="113" t="s">
        <v>402</v>
      </c>
      <c r="B243" s="402"/>
    </row>
    <row r="244" spans="1:2" ht="15.75">
      <c r="A244" s="113" t="s">
        <v>403</v>
      </c>
      <c r="B244" s="402"/>
    </row>
    <row r="245" spans="1:2" ht="15.75">
      <c r="A245" s="115" t="s">
        <v>764</v>
      </c>
      <c r="B245" s="402" t="s">
        <v>1103</v>
      </c>
    </row>
    <row r="246" spans="1:2" ht="15.75">
      <c r="A246" s="115" t="s">
        <v>406</v>
      </c>
      <c r="B246" s="402" t="s">
        <v>1104</v>
      </c>
    </row>
    <row r="247" spans="1:2" ht="15.75">
      <c r="A247" s="115" t="s">
        <v>404</v>
      </c>
      <c r="B247" s="402" t="s">
        <v>1105</v>
      </c>
    </row>
    <row r="248" spans="1:2" ht="15.75">
      <c r="A248" s="115" t="s">
        <v>1424</v>
      </c>
      <c r="B248" s="402" t="s">
        <v>139</v>
      </c>
    </row>
    <row r="249" spans="1:2" ht="15.75">
      <c r="A249" s="115" t="s">
        <v>405</v>
      </c>
      <c r="B249" s="402" t="s">
        <v>1106</v>
      </c>
    </row>
    <row r="250" spans="1:2" ht="15.75">
      <c r="A250" s="523" t="s">
        <v>129</v>
      </c>
      <c r="B250" s="402" t="s">
        <v>140</v>
      </c>
    </row>
    <row r="251" spans="1:2" ht="15.75">
      <c r="A251" s="115" t="s">
        <v>407</v>
      </c>
      <c r="B251" s="402" t="s">
        <v>1107</v>
      </c>
    </row>
    <row r="252" spans="1:2" ht="15.75">
      <c r="A252" s="113" t="s">
        <v>408</v>
      </c>
      <c r="B252" s="402"/>
    </row>
    <row r="253" spans="1:2" ht="15.75">
      <c r="A253" s="114" t="s">
        <v>765</v>
      </c>
      <c r="B253" s="402" t="s">
        <v>1108</v>
      </c>
    </row>
    <row r="254" spans="1:2" ht="15.75">
      <c r="A254" s="114" t="s">
        <v>766</v>
      </c>
      <c r="B254" s="402" t="s">
        <v>1109</v>
      </c>
    </row>
    <row r="255" spans="1:2" ht="15.75">
      <c r="A255" s="115" t="s">
        <v>767</v>
      </c>
      <c r="B255" s="402" t="s">
        <v>1110</v>
      </c>
    </row>
    <row r="256" spans="1:2" ht="15.75">
      <c r="A256" s="523" t="s">
        <v>130</v>
      </c>
      <c r="B256" s="402" t="s">
        <v>141</v>
      </c>
    </row>
    <row r="257" spans="1:2" ht="15.75">
      <c r="A257" s="114" t="s">
        <v>768</v>
      </c>
      <c r="B257" s="402" t="s">
        <v>1111</v>
      </c>
    </row>
    <row r="258" spans="1:2" ht="15.75">
      <c r="A258" s="114" t="s">
        <v>1425</v>
      </c>
      <c r="B258" s="402" t="s">
        <v>1419</v>
      </c>
    </row>
    <row r="259" spans="1:2" ht="15.75">
      <c r="A259" s="114" t="s">
        <v>409</v>
      </c>
      <c r="B259" s="402" t="s">
        <v>1112</v>
      </c>
    </row>
    <row r="260" spans="1:2" ht="15.75">
      <c r="A260" s="114" t="s">
        <v>410</v>
      </c>
      <c r="B260" s="402" t="e">
        <v>#REF!</v>
      </c>
    </row>
    <row r="261" spans="1:2" ht="15.75">
      <c r="A261" s="115" t="s">
        <v>411</v>
      </c>
      <c r="B261" s="402" t="e">
        <v>#REF!</v>
      </c>
    </row>
    <row r="262" spans="1:2" ht="15.75">
      <c r="A262" s="114" t="s">
        <v>769</v>
      </c>
      <c r="B262" s="402" t="e">
        <v>#REF!</v>
      </c>
    </row>
    <row r="263" spans="1:2" ht="15.75">
      <c r="A263" s="113" t="s">
        <v>412</v>
      </c>
      <c r="B263" s="402"/>
    </row>
    <row r="264" spans="1:2" ht="15.75">
      <c r="A264" s="114" t="s">
        <v>770</v>
      </c>
      <c r="B264" s="402" t="s">
        <v>1113</v>
      </c>
    </row>
    <row r="265" spans="1:2" ht="15.75">
      <c r="A265" s="115" t="s">
        <v>413</v>
      </c>
      <c r="B265" s="404" t="s">
        <v>1114</v>
      </c>
    </row>
    <row r="266" spans="1:2" ht="15.75">
      <c r="A266" s="115" t="s">
        <v>771</v>
      </c>
      <c r="B266" s="404" t="s">
        <v>1115</v>
      </c>
    </row>
    <row r="267" spans="1:2" ht="15.75">
      <c r="A267" s="113" t="s">
        <v>414</v>
      </c>
      <c r="B267" s="402"/>
    </row>
    <row r="268" spans="1:2" ht="15.75">
      <c r="A268" s="114" t="s">
        <v>772</v>
      </c>
      <c r="B268" s="402" t="s">
        <v>1116</v>
      </c>
    </row>
    <row r="269" spans="1:2" ht="15.75">
      <c r="A269" s="113" t="s">
        <v>415</v>
      </c>
      <c r="B269" s="402"/>
    </row>
    <row r="270" spans="1:2" ht="15.75">
      <c r="A270" s="114" t="s">
        <v>1426</v>
      </c>
      <c r="B270" s="402" t="s">
        <v>1416</v>
      </c>
    </row>
    <row r="271" spans="1:2" ht="15.75">
      <c r="A271" s="114" t="s">
        <v>416</v>
      </c>
      <c r="B271" s="402" t="s">
        <v>1117</v>
      </c>
    </row>
    <row r="272" spans="1:2" ht="15.75">
      <c r="A272" s="113" t="s">
        <v>417</v>
      </c>
      <c r="B272" s="402"/>
    </row>
    <row r="273" spans="1:2" ht="15.75">
      <c r="A273" s="114" t="s">
        <v>773</v>
      </c>
      <c r="B273" s="402" t="s">
        <v>1118</v>
      </c>
    </row>
    <row r="274" spans="1:2" ht="15.75">
      <c r="A274" s="114" t="s">
        <v>753</v>
      </c>
      <c r="B274" s="402" t="s">
        <v>1119</v>
      </c>
    </row>
    <row r="275" spans="1:2" ht="15.75">
      <c r="A275" s="114" t="s">
        <v>649</v>
      </c>
      <c r="B275" s="402" t="s">
        <v>1120</v>
      </c>
    </row>
    <row r="276" spans="1:2" ht="15.75">
      <c r="A276" s="114" t="s">
        <v>774</v>
      </c>
      <c r="B276" s="402" t="s">
        <v>1121</v>
      </c>
    </row>
    <row r="277" spans="1:2" ht="15.75">
      <c r="A277" s="114" t="s">
        <v>775</v>
      </c>
      <c r="B277" s="402" t="s">
        <v>1122</v>
      </c>
    </row>
    <row r="278" spans="1:2" ht="15.75">
      <c r="A278" s="114" t="s">
        <v>776</v>
      </c>
      <c r="B278" s="402" t="s">
        <v>1123</v>
      </c>
    </row>
    <row r="279" spans="1:2" ht="15.75">
      <c r="A279" s="114" t="s">
        <v>777</v>
      </c>
      <c r="B279" s="402" t="s">
        <v>1124</v>
      </c>
    </row>
    <row r="280" spans="1:2" ht="15.75">
      <c r="A280" s="114" t="s">
        <v>778</v>
      </c>
      <c r="B280" s="402" t="s">
        <v>1125</v>
      </c>
    </row>
    <row r="281" spans="1:2" ht="15.75">
      <c r="A281" s="114" t="s">
        <v>779</v>
      </c>
      <c r="B281" s="402" t="s">
        <v>1126</v>
      </c>
    </row>
    <row r="282" spans="1:2" ht="15.75">
      <c r="A282" s="114" t="s">
        <v>780</v>
      </c>
      <c r="B282" s="402" t="s">
        <v>1127</v>
      </c>
    </row>
    <row r="283" spans="1:2" ht="15.75">
      <c r="A283" s="114" t="s">
        <v>651</v>
      </c>
      <c r="B283" s="402" t="s">
        <v>1128</v>
      </c>
    </row>
    <row r="284" spans="1:2" ht="15.75">
      <c r="A284" s="114" t="s">
        <v>781</v>
      </c>
      <c r="B284" s="402" t="s">
        <v>1129</v>
      </c>
    </row>
    <row r="285" spans="1:2" ht="15.75">
      <c r="A285" s="114" t="s">
        <v>782</v>
      </c>
      <c r="B285" s="402" t="s">
        <v>1130</v>
      </c>
    </row>
    <row r="286" spans="1:2" ht="15.75">
      <c r="A286" s="115" t="s">
        <v>783</v>
      </c>
      <c r="B286" s="402" t="s">
        <v>1131</v>
      </c>
    </row>
    <row r="287" spans="1:2" ht="15.75">
      <c r="A287" s="115" t="s">
        <v>418</v>
      </c>
      <c r="B287" s="402" t="s">
        <v>1132</v>
      </c>
    </row>
    <row r="288" spans="1:2" ht="15.75">
      <c r="A288" s="114" t="s">
        <v>419</v>
      </c>
      <c r="B288" s="402" t="s">
        <v>1133</v>
      </c>
    </row>
    <row r="289" spans="1:2" ht="15.75">
      <c r="A289" s="115" t="s">
        <v>420</v>
      </c>
      <c r="B289" s="402" t="s">
        <v>1134</v>
      </c>
    </row>
    <row r="290" spans="1:2" ht="15.75">
      <c r="A290" s="113" t="s">
        <v>421</v>
      </c>
      <c r="B290" s="402"/>
    </row>
    <row r="291" spans="1:2" ht="15.75">
      <c r="A291" s="114" t="s">
        <v>784</v>
      </c>
      <c r="B291" s="402" t="s">
        <v>1135</v>
      </c>
    </row>
    <row r="292" spans="1:2" ht="15.75">
      <c r="A292" s="115" t="s">
        <v>785</v>
      </c>
      <c r="B292" s="402" t="s">
        <v>1136</v>
      </c>
    </row>
    <row r="293" spans="1:2" ht="15.75">
      <c r="A293" s="115" t="s">
        <v>649</v>
      </c>
      <c r="B293" s="402" t="s">
        <v>1137</v>
      </c>
    </row>
    <row r="294" spans="1:2" ht="15.75">
      <c r="A294" s="115" t="s">
        <v>648</v>
      </c>
      <c r="B294" s="402" t="s">
        <v>1138</v>
      </c>
    </row>
    <row r="295" spans="1:2" ht="15.75">
      <c r="A295" s="115" t="s">
        <v>751</v>
      </c>
      <c r="B295" s="402" t="s">
        <v>1139</v>
      </c>
    </row>
    <row r="296" spans="1:2" ht="15.75">
      <c r="A296" s="115" t="s">
        <v>786</v>
      </c>
      <c r="B296" s="402" t="s">
        <v>1140</v>
      </c>
    </row>
    <row r="297" spans="1:2" ht="15.75">
      <c r="A297" s="115" t="s">
        <v>787</v>
      </c>
      <c r="B297" s="402" t="s">
        <v>1141</v>
      </c>
    </row>
    <row r="298" spans="1:2" ht="15.75">
      <c r="A298" s="114" t="s">
        <v>788</v>
      </c>
      <c r="B298" s="402" t="s">
        <v>1142</v>
      </c>
    </row>
    <row r="299" spans="1:2" ht="15.75">
      <c r="A299" s="114" t="s">
        <v>789</v>
      </c>
      <c r="B299" s="402" t="s">
        <v>1143</v>
      </c>
    </row>
    <row r="300" spans="1:2" ht="15.75">
      <c r="A300" s="115" t="s">
        <v>790</v>
      </c>
      <c r="B300" s="407" t="s">
        <v>1144</v>
      </c>
    </row>
    <row r="301" spans="1:2" ht="15.75">
      <c r="A301" s="114" t="s">
        <v>791</v>
      </c>
      <c r="B301" s="407" t="s">
        <v>1145</v>
      </c>
    </row>
    <row r="302" spans="1:2" ht="15.75">
      <c r="A302" s="115" t="s">
        <v>792</v>
      </c>
      <c r="B302" s="407" t="s">
        <v>1142</v>
      </c>
    </row>
    <row r="303" spans="1:2" ht="15.75">
      <c r="A303" s="115" t="s">
        <v>422</v>
      </c>
      <c r="B303" s="407" t="s">
        <v>1146</v>
      </c>
    </row>
    <row r="304" spans="1:2" ht="15.75">
      <c r="A304" s="115" t="s">
        <v>423</v>
      </c>
      <c r="B304" s="407" t="s">
        <v>1147</v>
      </c>
    </row>
    <row r="305" spans="1:2" ht="15.75">
      <c r="A305" s="115" t="s">
        <v>424</v>
      </c>
      <c r="B305" s="407" t="s">
        <v>1148</v>
      </c>
    </row>
    <row r="306" spans="1:2" ht="15.75">
      <c r="A306" s="115" t="s">
        <v>425</v>
      </c>
      <c r="B306" s="407" t="s">
        <v>1149</v>
      </c>
    </row>
    <row r="307" spans="1:2" ht="15.75">
      <c r="A307" s="115" t="s">
        <v>426</v>
      </c>
      <c r="B307" s="407" t="s">
        <v>1150</v>
      </c>
    </row>
    <row r="308" spans="1:2" ht="15.75">
      <c r="A308" s="114" t="s">
        <v>427</v>
      </c>
      <c r="B308" s="407" t="s">
        <v>1151</v>
      </c>
    </row>
    <row r="309" spans="1:2" ht="15.75">
      <c r="A309" s="115" t="s">
        <v>428</v>
      </c>
      <c r="B309" s="407" t="s">
        <v>1152</v>
      </c>
    </row>
    <row r="310" spans="1:2" ht="15.75">
      <c r="A310" s="115" t="s">
        <v>793</v>
      </c>
      <c r="B310" s="407" t="s">
        <v>1153</v>
      </c>
    </row>
    <row r="311" spans="1:2" ht="15.75">
      <c r="A311" s="114" t="s">
        <v>794</v>
      </c>
      <c r="B311" s="407" t="s">
        <v>1154</v>
      </c>
    </row>
    <row r="312" spans="1:2" ht="15.75">
      <c r="A312" s="114" t="s">
        <v>795</v>
      </c>
      <c r="B312" s="402" t="s">
        <v>1155</v>
      </c>
    </row>
    <row r="313" spans="1:2" ht="15.75">
      <c r="A313" s="114" t="s">
        <v>796</v>
      </c>
      <c r="B313" s="402" t="s">
        <v>1156</v>
      </c>
    </row>
    <row r="314" spans="1:2" ht="15.75">
      <c r="A314" s="114" t="s">
        <v>797</v>
      </c>
      <c r="B314" s="402" t="s">
        <v>1157</v>
      </c>
    </row>
    <row r="315" spans="1:2" ht="15.75">
      <c r="A315" s="114" t="s">
        <v>798</v>
      </c>
      <c r="B315" s="402" t="s">
        <v>1158</v>
      </c>
    </row>
    <row r="316" spans="1:2" ht="15.75">
      <c r="A316" s="113" t="s">
        <v>799</v>
      </c>
      <c r="B316" s="402"/>
    </row>
    <row r="317" spans="1:2" ht="15.75">
      <c r="A317" s="115" t="s">
        <v>800</v>
      </c>
      <c r="B317" s="402" t="s">
        <v>1159</v>
      </c>
    </row>
    <row r="318" spans="1:2" ht="15.75">
      <c r="A318" s="115" t="s">
        <v>801</v>
      </c>
      <c r="B318" s="402" t="s">
        <v>1160</v>
      </c>
    </row>
    <row r="319" spans="1:2" ht="15.75">
      <c r="A319" s="114" t="s">
        <v>429</v>
      </c>
      <c r="B319" s="402" t="s">
        <v>1161</v>
      </c>
    </row>
    <row r="320" spans="1:2" ht="15.75">
      <c r="A320" s="115" t="s">
        <v>430</v>
      </c>
      <c r="B320" s="402" t="s">
        <v>1162</v>
      </c>
    </row>
    <row r="321" spans="1:2" ht="15.75">
      <c r="A321" s="115" t="s">
        <v>431</v>
      </c>
      <c r="B321" s="402" t="s">
        <v>1163</v>
      </c>
    </row>
    <row r="322" spans="1:2" ht="15.75">
      <c r="A322" s="115" t="s">
        <v>432</v>
      </c>
      <c r="B322" s="402" t="s">
        <v>1164</v>
      </c>
    </row>
    <row r="323" spans="1:2" ht="15.75">
      <c r="A323" s="115" t="s">
        <v>802</v>
      </c>
      <c r="B323" s="402" t="s">
        <v>1165</v>
      </c>
    </row>
    <row r="324" spans="1:2" ht="15.75">
      <c r="A324" s="114" t="s">
        <v>803</v>
      </c>
      <c r="B324" s="402" t="s">
        <v>1166</v>
      </c>
    </row>
    <row r="325" spans="1:2" ht="15.75">
      <c r="A325" s="113" t="s">
        <v>433</v>
      </c>
      <c r="B325" s="402"/>
    </row>
    <row r="326" spans="1:2" ht="15.75">
      <c r="A326" s="114" t="s">
        <v>804</v>
      </c>
      <c r="B326" s="402" t="s">
        <v>1167</v>
      </c>
    </row>
    <row r="327" spans="1:2" ht="15.75">
      <c r="A327" s="114" t="s">
        <v>805</v>
      </c>
      <c r="B327" s="402" t="s">
        <v>1168</v>
      </c>
    </row>
    <row r="328" spans="1:2" ht="15.75">
      <c r="A328" s="115" t="s">
        <v>806</v>
      </c>
      <c r="B328" s="402" t="s">
        <v>1169</v>
      </c>
    </row>
    <row r="329" spans="1:2" ht="15.75">
      <c r="A329" s="115" t="s">
        <v>807</v>
      </c>
      <c r="B329" s="402" t="s">
        <v>1170</v>
      </c>
    </row>
    <row r="330" spans="1:2" ht="15.75">
      <c r="A330" s="113" t="s">
        <v>434</v>
      </c>
      <c r="B330" s="402"/>
    </row>
    <row r="331" spans="1:2" ht="15.75">
      <c r="A331" s="114" t="s">
        <v>808</v>
      </c>
      <c r="B331" s="402" t="s">
        <v>1171</v>
      </c>
    </row>
    <row r="332" spans="1:2" ht="15.75">
      <c r="A332" s="115" t="s">
        <v>809</v>
      </c>
      <c r="B332" s="402" t="s">
        <v>1172</v>
      </c>
    </row>
    <row r="333" spans="1:2" ht="15.75">
      <c r="A333" s="115" t="s">
        <v>435</v>
      </c>
      <c r="B333" s="402" t="s">
        <v>1173</v>
      </c>
    </row>
    <row r="334" spans="1:2" ht="15.75">
      <c r="A334" s="115" t="s">
        <v>436</v>
      </c>
      <c r="B334" s="402" t="s">
        <v>1174</v>
      </c>
    </row>
    <row r="335" spans="1:2" ht="15.75">
      <c r="A335" s="113" t="s">
        <v>437</v>
      </c>
      <c r="B335" s="402"/>
    </row>
    <row r="336" spans="1:2" ht="15.75">
      <c r="A336" s="114" t="s">
        <v>810</v>
      </c>
      <c r="B336" s="402" t="s">
        <v>1175</v>
      </c>
    </row>
    <row r="337" spans="1:2" ht="15.75">
      <c r="A337" s="114" t="s">
        <v>439</v>
      </c>
      <c r="B337" s="402" t="s">
        <v>1176</v>
      </c>
    </row>
    <row r="338" spans="1:2" ht="15.75">
      <c r="A338" s="115" t="s">
        <v>438</v>
      </c>
      <c r="B338" s="402" t="s">
        <v>1177</v>
      </c>
    </row>
    <row r="339" spans="1:2" ht="15.75">
      <c r="A339" s="523" t="s">
        <v>131</v>
      </c>
      <c r="B339" s="402" t="s">
        <v>142</v>
      </c>
    </row>
    <row r="340" spans="1:2" ht="15.75">
      <c r="A340" s="113" t="s">
        <v>440</v>
      </c>
      <c r="B340" s="402"/>
    </row>
    <row r="341" spans="1:2" ht="15.75">
      <c r="A341" s="115" t="s">
        <v>811</v>
      </c>
      <c r="B341" s="402" t="s">
        <v>1178</v>
      </c>
    </row>
    <row r="342" spans="1:2" ht="15.75">
      <c r="A342" s="115" t="s">
        <v>812</v>
      </c>
      <c r="B342" s="402" t="s">
        <v>1179</v>
      </c>
    </row>
    <row r="343" spans="1:2" ht="15.75">
      <c r="A343" s="114" t="s">
        <v>441</v>
      </c>
      <c r="B343" s="402" t="s">
        <v>1180</v>
      </c>
    </row>
    <row r="344" spans="1:2" ht="15.75">
      <c r="A344" s="114" t="s">
        <v>442</v>
      </c>
      <c r="B344" s="402" t="s">
        <v>1181</v>
      </c>
    </row>
    <row r="345" spans="1:2" ht="15.75">
      <c r="A345" s="114" t="s">
        <v>443</v>
      </c>
      <c r="B345" s="402" t="s">
        <v>1182</v>
      </c>
    </row>
    <row r="346" spans="1:2" ht="15.75">
      <c r="A346" s="115" t="s">
        <v>444</v>
      </c>
      <c r="B346" s="402" t="s">
        <v>1183</v>
      </c>
    </row>
    <row r="347" spans="1:2" ht="15.75">
      <c r="A347" s="113" t="s">
        <v>445</v>
      </c>
      <c r="B347" s="402"/>
    </row>
    <row r="348" spans="1:2" ht="15.75">
      <c r="A348" s="115" t="s">
        <v>446</v>
      </c>
      <c r="B348" s="402" t="s">
        <v>1184</v>
      </c>
    </row>
    <row r="349" spans="1:2" ht="15.75">
      <c r="A349" s="113" t="s">
        <v>447</v>
      </c>
      <c r="B349" s="402"/>
    </row>
    <row r="350" spans="1:2" ht="15.75">
      <c r="A350" s="114" t="s">
        <v>813</v>
      </c>
      <c r="B350" s="402" t="s">
        <v>1185</v>
      </c>
    </row>
    <row r="351" spans="1:2" ht="15.75">
      <c r="A351" s="114" t="s">
        <v>448</v>
      </c>
      <c r="B351" s="402" t="s">
        <v>1186</v>
      </c>
    </row>
    <row r="352" spans="1:2" ht="15.75">
      <c r="A352" s="114" t="s">
        <v>449</v>
      </c>
      <c r="B352" s="402" t="s">
        <v>1187</v>
      </c>
    </row>
    <row r="353" spans="1:2" ht="15.75">
      <c r="A353" s="113" t="s">
        <v>450</v>
      </c>
      <c r="B353" s="402"/>
    </row>
    <row r="354" spans="1:2" ht="15.75">
      <c r="A354" s="113" t="s">
        <v>451</v>
      </c>
      <c r="B354" s="402" t="s">
        <v>1188</v>
      </c>
    </row>
    <row r="355" spans="1:2" ht="15.75">
      <c r="A355" s="115" t="s">
        <v>452</v>
      </c>
      <c r="B355" s="402" t="s">
        <v>1189</v>
      </c>
    </row>
    <row r="356" spans="1:2" ht="15.75">
      <c r="A356" s="115" t="s">
        <v>453</v>
      </c>
      <c r="B356" s="402" t="s">
        <v>1190</v>
      </c>
    </row>
    <row r="357" spans="1:2" ht="15.75">
      <c r="A357" s="113" t="s">
        <v>454</v>
      </c>
      <c r="B357" s="402"/>
    </row>
    <row r="358" spans="1:2" ht="15.75">
      <c r="A358" s="114" t="s">
        <v>455</v>
      </c>
      <c r="B358" s="402" t="s">
        <v>1191</v>
      </c>
    </row>
    <row r="359" spans="1:2" ht="15.75">
      <c r="A359" s="113" t="s">
        <v>456</v>
      </c>
      <c r="B359" s="402"/>
    </row>
    <row r="360" spans="1:2" ht="15.75">
      <c r="A360" s="115" t="s">
        <v>814</v>
      </c>
      <c r="B360" s="402" t="s">
        <v>1192</v>
      </c>
    </row>
    <row r="361" spans="1:2" ht="15.75">
      <c r="A361" s="523" t="s">
        <v>132</v>
      </c>
      <c r="B361" s="402" t="s">
        <v>143</v>
      </c>
    </row>
    <row r="362" spans="1:2" ht="15.75">
      <c r="A362" s="114" t="s">
        <v>457</v>
      </c>
      <c r="B362" s="402" t="s">
        <v>1193</v>
      </c>
    </row>
    <row r="363" spans="1:2" ht="15.75">
      <c r="A363" s="114" t="s">
        <v>458</v>
      </c>
      <c r="B363" s="402" t="s">
        <v>1194</v>
      </c>
    </row>
    <row r="364" spans="1:2" ht="15.75">
      <c r="A364" s="113" t="s">
        <v>459</v>
      </c>
      <c r="B364" s="402"/>
    </row>
    <row r="365" spans="1:2" ht="15.75">
      <c r="A365" s="113" t="s">
        <v>460</v>
      </c>
      <c r="B365" s="402"/>
    </row>
    <row r="366" spans="1:2" ht="15.75">
      <c r="A366" s="114" t="s">
        <v>815</v>
      </c>
      <c r="B366" s="408" t="s">
        <v>1195</v>
      </c>
    </row>
    <row r="367" spans="1:2" ht="15.75">
      <c r="A367" s="115" t="s">
        <v>816</v>
      </c>
      <c r="B367" s="404" t="s">
        <v>1196</v>
      </c>
    </row>
    <row r="368" spans="1:2" ht="15.75">
      <c r="A368" s="114" t="s">
        <v>461</v>
      </c>
      <c r="B368" s="402" t="s">
        <v>1197</v>
      </c>
    </row>
    <row r="369" spans="1:2" ht="15.75">
      <c r="A369" s="115" t="s">
        <v>462</v>
      </c>
      <c r="B369" s="402" t="s">
        <v>1198</v>
      </c>
    </row>
    <row r="370" spans="1:2" ht="15.75">
      <c r="A370" s="114" t="s">
        <v>463</v>
      </c>
      <c r="B370" s="402" t="s">
        <v>1199</v>
      </c>
    </row>
    <row r="371" spans="1:2" ht="15.75">
      <c r="A371" s="114" t="s">
        <v>464</v>
      </c>
      <c r="B371" s="402" t="s">
        <v>1200</v>
      </c>
    </row>
    <row r="372" spans="1:2" ht="15.75">
      <c r="A372" s="113" t="s">
        <v>817</v>
      </c>
      <c r="B372" s="402"/>
    </row>
    <row r="373" spans="1:2" ht="15.75">
      <c r="A373" s="113" t="s">
        <v>465</v>
      </c>
      <c r="B373" s="402"/>
    </row>
    <row r="374" spans="1:2" ht="15.75">
      <c r="A374" s="115" t="s">
        <v>466</v>
      </c>
      <c r="B374" s="402" t="s">
        <v>1201</v>
      </c>
    </row>
    <row r="375" spans="1:2" ht="15.75">
      <c r="A375" s="115" t="s">
        <v>467</v>
      </c>
      <c r="B375" s="402" t="s">
        <v>1202</v>
      </c>
    </row>
    <row r="376" spans="1:2" ht="15.75">
      <c r="A376" s="113" t="s">
        <v>468</v>
      </c>
      <c r="B376" s="402"/>
    </row>
    <row r="377" spans="1:2" ht="15.75">
      <c r="A377" s="114" t="s">
        <v>469</v>
      </c>
      <c r="B377" s="402" t="s">
        <v>1203</v>
      </c>
    </row>
    <row r="378" spans="1:2" ht="15.75">
      <c r="A378" s="113" t="s">
        <v>470</v>
      </c>
      <c r="B378" s="402"/>
    </row>
    <row r="379" spans="1:2" ht="15.75">
      <c r="A379" s="114" t="s">
        <v>818</v>
      </c>
      <c r="B379" s="402" t="s">
        <v>1204</v>
      </c>
    </row>
    <row r="380" spans="1:2" ht="15.75">
      <c r="A380" s="115" t="s">
        <v>819</v>
      </c>
      <c r="B380" s="402" t="s">
        <v>1205</v>
      </c>
    </row>
    <row r="381" spans="1:2" ht="15.75">
      <c r="A381" s="114" t="s">
        <v>820</v>
      </c>
      <c r="B381" s="402" t="s">
        <v>1206</v>
      </c>
    </row>
    <row r="382" spans="1:2" ht="15.75">
      <c r="A382" s="114" t="s">
        <v>821</v>
      </c>
      <c r="B382" s="402" t="s">
        <v>1207</v>
      </c>
    </row>
    <row r="383" spans="1:2" ht="15.75">
      <c r="A383" s="114" t="s">
        <v>471</v>
      </c>
      <c r="B383" s="402" t="s">
        <v>1208</v>
      </c>
    </row>
    <row r="384" spans="1:2" ht="15.75">
      <c r="A384" s="113" t="s">
        <v>472</v>
      </c>
      <c r="B384" s="402"/>
    </row>
    <row r="385" spans="1:2" ht="15.75">
      <c r="A385" s="114" t="s">
        <v>822</v>
      </c>
      <c r="B385" s="402" t="s">
        <v>1209</v>
      </c>
    </row>
    <row r="386" spans="1:2" ht="15.75">
      <c r="A386" s="115" t="s">
        <v>823</v>
      </c>
      <c r="B386" s="402" t="s">
        <v>1210</v>
      </c>
    </row>
    <row r="387" spans="1:2" ht="15.75">
      <c r="A387" s="115" t="s">
        <v>824</v>
      </c>
      <c r="B387" s="402" t="s">
        <v>1211</v>
      </c>
    </row>
    <row r="388" spans="1:2" ht="15.75">
      <c r="A388" s="115" t="s">
        <v>1427</v>
      </c>
      <c r="B388" s="402" t="s">
        <v>1420</v>
      </c>
    </row>
    <row r="389" spans="1:2" ht="15.75">
      <c r="A389" s="114" t="s">
        <v>473</v>
      </c>
      <c r="B389" s="402" t="s">
        <v>1212</v>
      </c>
    </row>
    <row r="390" spans="1:2" ht="15.75">
      <c r="A390" s="115" t="s">
        <v>474</v>
      </c>
      <c r="B390" s="402" t="s">
        <v>1213</v>
      </c>
    </row>
    <row r="391" spans="1:2" ht="15.75">
      <c r="A391" s="115" t="s">
        <v>475</v>
      </c>
      <c r="B391" s="402" t="s">
        <v>1214</v>
      </c>
    </row>
    <row r="392" spans="1:2" ht="15.75">
      <c r="A392" s="523" t="s">
        <v>133</v>
      </c>
      <c r="B392" s="402" t="s">
        <v>144</v>
      </c>
    </row>
    <row r="393" spans="1:2" ht="15.75">
      <c r="A393" s="113" t="s">
        <v>476</v>
      </c>
      <c r="B393" s="402"/>
    </row>
    <row r="394" spans="1:2" ht="15.75">
      <c r="A394" s="115" t="s">
        <v>825</v>
      </c>
      <c r="B394" s="402" t="s">
        <v>1215</v>
      </c>
    </row>
    <row r="395" spans="1:2" ht="15.75">
      <c r="A395" s="115" t="s">
        <v>477</v>
      </c>
      <c r="B395" s="402" t="s">
        <v>1216</v>
      </c>
    </row>
    <row r="396" spans="1:2" ht="15.75">
      <c r="A396" s="115" t="s">
        <v>478</v>
      </c>
      <c r="B396" s="402" t="s">
        <v>1217</v>
      </c>
    </row>
    <row r="397" spans="1:2" ht="15.75">
      <c r="A397" s="113" t="s">
        <v>479</v>
      </c>
      <c r="B397" s="402"/>
    </row>
    <row r="398" spans="1:2" ht="15.75">
      <c r="A398" s="114" t="s">
        <v>826</v>
      </c>
      <c r="B398" s="402" t="s">
        <v>1218</v>
      </c>
    </row>
    <row r="399" spans="1:2" ht="15.75">
      <c r="A399" s="115" t="s">
        <v>785</v>
      </c>
      <c r="B399" s="402" t="s">
        <v>1219</v>
      </c>
    </row>
    <row r="400" spans="1:2" ht="15.75">
      <c r="A400" s="115" t="s">
        <v>827</v>
      </c>
      <c r="B400" s="402" t="s">
        <v>1220</v>
      </c>
    </row>
    <row r="401" spans="1:2" ht="15.75">
      <c r="A401" s="114" t="s">
        <v>828</v>
      </c>
      <c r="B401" s="402" t="s">
        <v>1221</v>
      </c>
    </row>
    <row r="402" spans="1:2" ht="15.75">
      <c r="A402" s="114" t="s">
        <v>646</v>
      </c>
      <c r="B402" s="402" t="s">
        <v>1222</v>
      </c>
    </row>
    <row r="403" spans="1:2" ht="15.75">
      <c r="A403" s="114" t="s">
        <v>829</v>
      </c>
      <c r="B403" s="402" t="s">
        <v>1223</v>
      </c>
    </row>
    <row r="404" spans="1:2" ht="15.75">
      <c r="A404" s="114" t="s">
        <v>830</v>
      </c>
      <c r="B404" s="402" t="s">
        <v>1224</v>
      </c>
    </row>
    <row r="405" spans="1:2" ht="15.75">
      <c r="A405" s="114" t="s">
        <v>831</v>
      </c>
      <c r="B405" s="402" t="s">
        <v>1225</v>
      </c>
    </row>
    <row r="406" spans="1:2" ht="15.75">
      <c r="A406" s="115" t="s">
        <v>832</v>
      </c>
      <c r="B406" s="402" t="s">
        <v>1226</v>
      </c>
    </row>
    <row r="407" spans="1:2" ht="15.75">
      <c r="A407" s="115" t="s">
        <v>833</v>
      </c>
      <c r="B407" s="402" t="s">
        <v>1227</v>
      </c>
    </row>
    <row r="408" spans="1:2" ht="15.75">
      <c r="A408" s="115" t="s">
        <v>834</v>
      </c>
      <c r="B408" s="402" t="s">
        <v>1228</v>
      </c>
    </row>
    <row r="409" spans="1:2" ht="15.75">
      <c r="A409" s="115" t="s">
        <v>835</v>
      </c>
      <c r="B409" s="402" t="s">
        <v>1229</v>
      </c>
    </row>
    <row r="410" spans="1:2" ht="15.75">
      <c r="A410" s="115" t="s">
        <v>836</v>
      </c>
      <c r="B410" s="402" t="s">
        <v>1230</v>
      </c>
    </row>
    <row r="411" spans="1:2" ht="15.75">
      <c r="A411" s="114" t="s">
        <v>837</v>
      </c>
      <c r="B411" s="402" t="s">
        <v>1231</v>
      </c>
    </row>
    <row r="412" spans="1:2" ht="15.75">
      <c r="A412" s="115" t="s">
        <v>838</v>
      </c>
      <c r="B412" s="402" t="s">
        <v>1232</v>
      </c>
    </row>
    <row r="413" spans="1:2" ht="15.75">
      <c r="A413" s="114" t="s">
        <v>839</v>
      </c>
      <c r="B413" s="402" t="s">
        <v>1233</v>
      </c>
    </row>
    <row r="414" spans="1:2" ht="15.75">
      <c r="A414" s="115" t="s">
        <v>840</v>
      </c>
      <c r="B414" s="402" t="s">
        <v>1234</v>
      </c>
    </row>
    <row r="415" spans="1:2" ht="15.75">
      <c r="A415" s="115" t="s">
        <v>841</v>
      </c>
      <c r="B415" s="402" t="s">
        <v>1235</v>
      </c>
    </row>
    <row r="416" spans="1:2" ht="15.75">
      <c r="A416" s="114" t="s">
        <v>842</v>
      </c>
      <c r="B416" s="402" t="s">
        <v>1236</v>
      </c>
    </row>
    <row r="417" spans="1:2" ht="15.75">
      <c r="A417" s="115" t="s">
        <v>843</v>
      </c>
      <c r="B417" s="402" t="s">
        <v>1237</v>
      </c>
    </row>
    <row r="418" spans="1:2" ht="15.75">
      <c r="A418" s="115" t="s">
        <v>844</v>
      </c>
      <c r="B418" s="402" t="s">
        <v>1238</v>
      </c>
    </row>
    <row r="419" spans="1:2" ht="15.75">
      <c r="A419" s="115" t="s">
        <v>845</v>
      </c>
      <c r="B419" s="402" t="s">
        <v>1239</v>
      </c>
    </row>
    <row r="420" spans="1:2" ht="15.75">
      <c r="A420" s="114" t="s">
        <v>846</v>
      </c>
      <c r="B420" s="402" t="s">
        <v>1240</v>
      </c>
    </row>
    <row r="421" spans="1:2" ht="15.75">
      <c r="A421" s="115" t="s">
        <v>847</v>
      </c>
      <c r="B421" s="402" t="s">
        <v>1241</v>
      </c>
    </row>
    <row r="422" spans="1:2" ht="15.75">
      <c r="A422" s="115" t="s">
        <v>848</v>
      </c>
      <c r="B422" s="402" t="s">
        <v>1242</v>
      </c>
    </row>
    <row r="423" spans="1:2" ht="15.75">
      <c r="A423" s="114" t="s">
        <v>849</v>
      </c>
      <c r="B423" s="402" t="s">
        <v>1243</v>
      </c>
    </row>
    <row r="424" spans="1:2" ht="15.75">
      <c r="A424" s="115" t="s">
        <v>850</v>
      </c>
      <c r="B424" s="402" t="s">
        <v>1244</v>
      </c>
    </row>
    <row r="425" spans="1:2" ht="15.75">
      <c r="A425" s="114" t="s">
        <v>851</v>
      </c>
      <c r="B425" s="402" t="s">
        <v>1245</v>
      </c>
    </row>
    <row r="426" spans="1:2" ht="15.75">
      <c r="A426" s="115" t="s">
        <v>852</v>
      </c>
      <c r="B426" s="402" t="s">
        <v>1246</v>
      </c>
    </row>
    <row r="427" spans="1:2" ht="15.75">
      <c r="A427" s="114" t="s">
        <v>853</v>
      </c>
      <c r="B427" s="402" t="s">
        <v>1247</v>
      </c>
    </row>
    <row r="428" spans="1:2" ht="15.75">
      <c r="A428" s="114" t="s">
        <v>854</v>
      </c>
      <c r="B428" s="402" t="s">
        <v>1248</v>
      </c>
    </row>
    <row r="429" spans="1:2" ht="15.75">
      <c r="A429" s="114" t="s">
        <v>855</v>
      </c>
      <c r="B429" s="402" t="s">
        <v>1249</v>
      </c>
    </row>
    <row r="430" spans="1:2" ht="15.75">
      <c r="A430" s="115" t="s">
        <v>856</v>
      </c>
      <c r="B430" s="402" t="s">
        <v>1250</v>
      </c>
    </row>
    <row r="431" spans="1:2" ht="15.75">
      <c r="A431" s="114" t="s">
        <v>857</v>
      </c>
      <c r="B431" s="402" t="s">
        <v>1251</v>
      </c>
    </row>
    <row r="432" spans="1:2" ht="15.75">
      <c r="A432" s="115" t="s">
        <v>858</v>
      </c>
      <c r="B432" s="402" t="s">
        <v>1252</v>
      </c>
    </row>
    <row r="433" spans="1:2" ht="15.75">
      <c r="A433" s="115" t="s">
        <v>859</v>
      </c>
      <c r="B433" s="402" t="s">
        <v>1253</v>
      </c>
    </row>
    <row r="434" spans="1:2" ht="15.75">
      <c r="A434" s="115" t="s">
        <v>860</v>
      </c>
      <c r="B434" s="402" t="s">
        <v>1254</v>
      </c>
    </row>
    <row r="435" spans="1:2" ht="15.75">
      <c r="A435" s="115" t="s">
        <v>861</v>
      </c>
      <c r="B435" s="402" t="s">
        <v>1255</v>
      </c>
    </row>
    <row r="436" spans="1:2" ht="15.75">
      <c r="A436" s="115" t="s">
        <v>862</v>
      </c>
      <c r="B436" s="402" t="s">
        <v>1256</v>
      </c>
    </row>
    <row r="437" spans="1:2" ht="15.75">
      <c r="A437" s="115" t="s">
        <v>863</v>
      </c>
      <c r="B437" s="402" t="s">
        <v>1257</v>
      </c>
    </row>
    <row r="438" spans="1:2" ht="15.75">
      <c r="A438" s="115" t="s">
        <v>864</v>
      </c>
      <c r="B438" s="402" t="s">
        <v>1258</v>
      </c>
    </row>
    <row r="439" spans="1:2" ht="15.75">
      <c r="A439" s="114" t="s">
        <v>865</v>
      </c>
      <c r="B439" s="402" t="s">
        <v>1259</v>
      </c>
    </row>
    <row r="440" spans="1:2" ht="15.75">
      <c r="A440" s="115" t="s">
        <v>866</v>
      </c>
      <c r="B440" s="402" t="s">
        <v>1260</v>
      </c>
    </row>
    <row r="441" spans="1:2" ht="15.75">
      <c r="A441" s="115" t="s">
        <v>867</v>
      </c>
      <c r="B441" s="402" t="s">
        <v>1261</v>
      </c>
    </row>
    <row r="442" spans="1:2" ht="15.75">
      <c r="A442" s="115" t="s">
        <v>868</v>
      </c>
      <c r="B442" s="402" t="s">
        <v>1262</v>
      </c>
    </row>
    <row r="443" spans="1:2" ht="15.75">
      <c r="A443" s="114" t="s">
        <v>480</v>
      </c>
      <c r="B443" s="402" t="s">
        <v>1263</v>
      </c>
    </row>
    <row r="444" spans="1:2" ht="15.75">
      <c r="A444" s="115" t="s">
        <v>481</v>
      </c>
      <c r="B444" s="402" t="s">
        <v>1264</v>
      </c>
    </row>
    <row r="445" spans="1:2" ht="15.75">
      <c r="A445" s="115" t="s">
        <v>482</v>
      </c>
      <c r="B445" s="402" t="s">
        <v>1265</v>
      </c>
    </row>
    <row r="446" spans="1:2" ht="15.75">
      <c r="A446" s="115" t="s">
        <v>483</v>
      </c>
      <c r="B446" s="402" t="s">
        <v>1266</v>
      </c>
    </row>
    <row r="447" spans="1:2" ht="15.75">
      <c r="A447" s="115" t="s">
        <v>484</v>
      </c>
      <c r="B447" s="402" t="s">
        <v>1267</v>
      </c>
    </row>
    <row r="448" spans="1:2" ht="15.75">
      <c r="A448" s="114" t="s">
        <v>485</v>
      </c>
      <c r="B448" s="402" t="s">
        <v>1268</v>
      </c>
    </row>
    <row r="449" spans="1:2" ht="15.75">
      <c r="A449" s="114" t="s">
        <v>486</v>
      </c>
      <c r="B449" s="402" t="s">
        <v>1269</v>
      </c>
    </row>
    <row r="450" spans="1:2" ht="15.75">
      <c r="A450" s="115" t="s">
        <v>487</v>
      </c>
      <c r="B450" s="402" t="s">
        <v>1270</v>
      </c>
    </row>
    <row r="451" spans="1:2" ht="15.75">
      <c r="A451" s="115" t="s">
        <v>488</v>
      </c>
      <c r="B451" s="402" t="s">
        <v>1271</v>
      </c>
    </row>
    <row r="452" spans="1:2" ht="15.75">
      <c r="A452" s="115" t="s">
        <v>489</v>
      </c>
      <c r="B452" s="402" t="s">
        <v>1272</v>
      </c>
    </row>
    <row r="453" spans="1:2" ht="15.75">
      <c r="A453" s="115" t="s">
        <v>490</v>
      </c>
      <c r="B453" s="402" t="s">
        <v>1273</v>
      </c>
    </row>
    <row r="454" spans="1:2" ht="15.75">
      <c r="A454" s="115" t="s">
        <v>491</v>
      </c>
      <c r="B454" s="402" t="s">
        <v>1274</v>
      </c>
    </row>
    <row r="455" spans="1:2" ht="15.75">
      <c r="A455" s="114" t="s">
        <v>492</v>
      </c>
      <c r="B455" s="402" t="s">
        <v>1275</v>
      </c>
    </row>
    <row r="456" spans="1:2" ht="15.75">
      <c r="A456" s="115" t="s">
        <v>493</v>
      </c>
      <c r="B456" s="402" t="s">
        <v>1276</v>
      </c>
    </row>
    <row r="457" spans="1:2" ht="15.75">
      <c r="A457" s="115" t="s">
        <v>494</v>
      </c>
      <c r="B457" s="402" t="s">
        <v>1277</v>
      </c>
    </row>
    <row r="458" spans="1:2" ht="15.75">
      <c r="A458" s="115" t="s">
        <v>495</v>
      </c>
      <c r="B458" s="402" t="s">
        <v>1278</v>
      </c>
    </row>
    <row r="459" spans="1:2" ht="15.75">
      <c r="A459" s="114" t="s">
        <v>869</v>
      </c>
      <c r="B459" s="402" t="s">
        <v>1279</v>
      </c>
    </row>
    <row r="460" spans="1:2" ht="15.75">
      <c r="A460" s="115" t="s">
        <v>870</v>
      </c>
      <c r="B460" s="402" t="s">
        <v>1280</v>
      </c>
    </row>
    <row r="461" spans="1:2" ht="15.75">
      <c r="A461" s="115" t="s">
        <v>871</v>
      </c>
      <c r="B461" s="402" t="s">
        <v>1281</v>
      </c>
    </row>
    <row r="462" spans="1:2" ht="15.75">
      <c r="A462" s="114" t="s">
        <v>872</v>
      </c>
      <c r="B462" s="402" t="s">
        <v>1282</v>
      </c>
    </row>
    <row r="463" spans="1:2" ht="15.75">
      <c r="A463" s="114" t="s">
        <v>873</v>
      </c>
      <c r="B463" s="402" t="s">
        <v>1283</v>
      </c>
    </row>
    <row r="464" spans="1:2" ht="15.75">
      <c r="A464" s="114" t="s">
        <v>874</v>
      </c>
      <c r="B464" s="402" t="s">
        <v>1284</v>
      </c>
    </row>
    <row r="465" spans="1:2" ht="15.75">
      <c r="A465" s="114" t="s">
        <v>875</v>
      </c>
      <c r="B465" s="402" t="s">
        <v>1285</v>
      </c>
    </row>
    <row r="466" spans="1:2" ht="15.75">
      <c r="A466" s="114" t="s">
        <v>876</v>
      </c>
      <c r="B466" s="402" t="s">
        <v>1286</v>
      </c>
    </row>
    <row r="467" spans="1:2" ht="15.75">
      <c r="A467" s="114" t="s">
        <v>877</v>
      </c>
      <c r="B467" s="402" t="s">
        <v>1287</v>
      </c>
    </row>
    <row r="468" spans="1:2" ht="15.75">
      <c r="A468" s="113" t="s">
        <v>496</v>
      </c>
      <c r="B468" s="402"/>
    </row>
    <row r="469" spans="1:2" ht="15.75">
      <c r="A469" s="113" t="s">
        <v>497</v>
      </c>
      <c r="B469" s="402"/>
    </row>
    <row r="470" spans="1:2" ht="15.75">
      <c r="A470" s="115" t="s">
        <v>878</v>
      </c>
      <c r="B470" s="404" t="s">
        <v>1288</v>
      </c>
    </row>
    <row r="471" spans="1:2" ht="15.75">
      <c r="A471" s="115" t="s">
        <v>879</v>
      </c>
      <c r="B471" s="402" t="s">
        <v>1289</v>
      </c>
    </row>
    <row r="472" spans="1:2" ht="15.75">
      <c r="A472" s="114" t="s">
        <v>498</v>
      </c>
      <c r="B472" s="402" t="s">
        <v>1290</v>
      </c>
    </row>
    <row r="473" spans="1:2" ht="15.75">
      <c r="A473" s="113" t="s">
        <v>499</v>
      </c>
      <c r="B473" s="402"/>
    </row>
    <row r="474" spans="1:2" ht="15.75">
      <c r="A474" s="114" t="s">
        <v>880</v>
      </c>
      <c r="B474" s="402" t="s">
        <v>1291</v>
      </c>
    </row>
    <row r="475" spans="1:2" ht="15.75">
      <c r="A475" s="114" t="s">
        <v>500</v>
      </c>
      <c r="B475" s="402" t="s">
        <v>1292</v>
      </c>
    </row>
    <row r="476" spans="1:2" ht="15.75">
      <c r="A476" s="114" t="s">
        <v>881</v>
      </c>
      <c r="B476" s="402" t="s">
        <v>1293</v>
      </c>
    </row>
    <row r="477" spans="1:2" ht="15.75">
      <c r="A477" s="113" t="s">
        <v>501</v>
      </c>
      <c r="B477" s="402"/>
    </row>
    <row r="478" spans="1:2" ht="15.75">
      <c r="A478" s="114" t="s">
        <v>502</v>
      </c>
      <c r="B478" s="402" t="s">
        <v>1294</v>
      </c>
    </row>
    <row r="479" spans="1:2" ht="15.75">
      <c r="A479" s="113" t="s">
        <v>503</v>
      </c>
      <c r="B479" s="402"/>
    </row>
    <row r="480" spans="1:2" ht="15.75">
      <c r="A480" s="114" t="s">
        <v>882</v>
      </c>
      <c r="B480" s="402" t="s">
        <v>1295</v>
      </c>
    </row>
    <row r="481" spans="1:2" ht="15.75">
      <c r="A481" s="114" t="s">
        <v>504</v>
      </c>
      <c r="B481" s="402" t="s">
        <v>1296</v>
      </c>
    </row>
    <row r="482" spans="1:2" ht="15.75">
      <c r="A482" s="113" t="s">
        <v>505</v>
      </c>
      <c r="B482" s="402"/>
    </row>
    <row r="483" spans="1:2" ht="15.75">
      <c r="A483" s="114" t="s">
        <v>510</v>
      </c>
      <c r="B483" s="402" t="s">
        <v>1297</v>
      </c>
    </row>
    <row r="484" spans="1:2" ht="15.75">
      <c r="A484" s="115" t="s">
        <v>883</v>
      </c>
      <c r="B484" s="402" t="s">
        <v>1298</v>
      </c>
    </row>
    <row r="485" spans="1:2" ht="15.75">
      <c r="A485" s="115" t="s">
        <v>1428</v>
      </c>
      <c r="B485" s="402" t="s">
        <v>1421</v>
      </c>
    </row>
    <row r="486" spans="1:2" ht="15.75">
      <c r="A486" s="115" t="s">
        <v>506</v>
      </c>
      <c r="B486" s="402" t="s">
        <v>1299</v>
      </c>
    </row>
    <row r="487" spans="1:2" ht="15.75">
      <c r="A487" s="115" t="s">
        <v>507</v>
      </c>
      <c r="B487" s="402" t="s">
        <v>1300</v>
      </c>
    </row>
    <row r="488" spans="1:2" ht="15.75">
      <c r="A488" s="114" t="s">
        <v>508</v>
      </c>
      <c r="B488" s="402" t="s">
        <v>1301</v>
      </c>
    </row>
    <row r="489" spans="1:2" ht="15.75">
      <c r="A489" s="114" t="s">
        <v>509</v>
      </c>
      <c r="B489" s="402" t="s">
        <v>1302</v>
      </c>
    </row>
    <row r="490" spans="1:2" ht="15.75">
      <c r="A490" s="113" t="s">
        <v>511</v>
      </c>
      <c r="B490" s="402"/>
    </row>
    <row r="491" spans="1:2" ht="15.75">
      <c r="A491" s="114" t="s">
        <v>884</v>
      </c>
      <c r="B491" s="402" t="s">
        <v>1303</v>
      </c>
    </row>
    <row r="492" spans="1:2" ht="15.75">
      <c r="A492" s="115" t="s">
        <v>885</v>
      </c>
      <c r="B492" s="402" t="s">
        <v>1304</v>
      </c>
    </row>
    <row r="493" spans="1:2" ht="15.75">
      <c r="A493" s="115" t="s">
        <v>512</v>
      </c>
      <c r="B493" s="402" t="s">
        <v>1305</v>
      </c>
    </row>
    <row r="494" spans="1:2" ht="15.75">
      <c r="A494" s="113" t="s">
        <v>513</v>
      </c>
      <c r="B494" s="402"/>
    </row>
    <row r="495" spans="1:2" ht="15.75">
      <c r="A495" s="114" t="s">
        <v>886</v>
      </c>
      <c r="B495" s="402" t="s">
        <v>1306</v>
      </c>
    </row>
    <row r="496" spans="1:2" ht="15.75">
      <c r="A496" s="113" t="s">
        <v>514</v>
      </c>
      <c r="B496" s="402"/>
    </row>
    <row r="497" spans="1:2" ht="15.75">
      <c r="A497" s="524" t="s">
        <v>134</v>
      </c>
      <c r="B497" s="402" t="s">
        <v>1307</v>
      </c>
    </row>
    <row r="498" spans="1:2" ht="15.75">
      <c r="A498" s="115" t="s">
        <v>515</v>
      </c>
      <c r="B498" s="402" t="s">
        <v>1307</v>
      </c>
    </row>
    <row r="499" spans="1:2" ht="15.75">
      <c r="A499" s="115" t="s">
        <v>516</v>
      </c>
      <c r="B499" s="402" t="s">
        <v>1308</v>
      </c>
    </row>
    <row r="500" spans="1:2" ht="15.75">
      <c r="A500" s="115" t="s">
        <v>517</v>
      </c>
      <c r="B500" s="402" t="s">
        <v>1309</v>
      </c>
    </row>
    <row r="501" spans="1:2" ht="15.75">
      <c r="A501" s="115" t="s">
        <v>518</v>
      </c>
      <c r="B501" s="402" t="s">
        <v>1310</v>
      </c>
    </row>
    <row r="502" spans="1:2" ht="15.75">
      <c r="A502" s="113" t="s">
        <v>519</v>
      </c>
      <c r="B502" s="402"/>
    </row>
    <row r="503" spans="1:2" ht="15.75">
      <c r="A503" s="115" t="s">
        <v>887</v>
      </c>
      <c r="B503" s="402" t="s">
        <v>1311</v>
      </c>
    </row>
    <row r="504" spans="1:2" ht="15.75">
      <c r="A504" s="115" t="s">
        <v>888</v>
      </c>
      <c r="B504" s="402" t="s">
        <v>1312</v>
      </c>
    </row>
    <row r="505" spans="1:2" ht="15.75">
      <c r="A505" s="115" t="s">
        <v>889</v>
      </c>
      <c r="B505" s="402" t="s">
        <v>1313</v>
      </c>
    </row>
    <row r="506" spans="1:2" ht="15.75">
      <c r="A506" s="115" t="s">
        <v>890</v>
      </c>
      <c r="B506" s="402" t="s">
        <v>1314</v>
      </c>
    </row>
    <row r="507" spans="1:2" ht="15.75">
      <c r="A507" s="115" t="s">
        <v>891</v>
      </c>
      <c r="B507" s="409" t="s">
        <v>1315</v>
      </c>
    </row>
    <row r="508" spans="1:2" ht="15.75">
      <c r="A508" s="114" t="s">
        <v>520</v>
      </c>
      <c r="B508" s="402" t="s">
        <v>1316</v>
      </c>
    </row>
    <row r="509" spans="1:2" ht="15.75">
      <c r="A509" s="114" t="s">
        <v>521</v>
      </c>
      <c r="B509" s="402" t="s">
        <v>1317</v>
      </c>
    </row>
    <row r="510" spans="1:2" ht="15.75">
      <c r="A510" s="115" t="s">
        <v>522</v>
      </c>
      <c r="B510" s="402" t="s">
        <v>1318</v>
      </c>
    </row>
    <row r="511" spans="1:2" ht="15.75">
      <c r="A511" s="115" t="s">
        <v>523</v>
      </c>
      <c r="B511" s="402" t="s">
        <v>1319</v>
      </c>
    </row>
    <row r="512" spans="1:2" ht="15.75">
      <c r="A512" s="113" t="s">
        <v>524</v>
      </c>
      <c r="B512" s="402"/>
    </row>
    <row r="513" spans="1:2" ht="15.75">
      <c r="A513" s="114" t="s">
        <v>892</v>
      </c>
      <c r="B513" s="404" t="s">
        <v>1320</v>
      </c>
    </row>
    <row r="514" spans="1:2" ht="15.75">
      <c r="A514" s="115" t="s">
        <v>525</v>
      </c>
      <c r="B514" s="402" t="s">
        <v>1321</v>
      </c>
    </row>
    <row r="515" spans="1:2" ht="15.75">
      <c r="A515" s="113" t="s">
        <v>526</v>
      </c>
      <c r="B515" s="402"/>
    </row>
    <row r="516" spans="1:2" ht="15.75">
      <c r="A516" s="115" t="s">
        <v>527</v>
      </c>
      <c r="B516" s="402" t="s">
        <v>1322</v>
      </c>
    </row>
    <row r="517" spans="1:2" ht="15.75">
      <c r="A517" s="114" t="s">
        <v>528</v>
      </c>
      <c r="B517" t="s">
        <v>1323</v>
      </c>
    </row>
    <row r="518" spans="1:2" ht="15.75">
      <c r="A518" s="113" t="s">
        <v>529</v>
      </c>
    </row>
    <row r="519" spans="1:2" ht="15.75">
      <c r="A519" s="114" t="s">
        <v>893</v>
      </c>
      <c r="B519" t="s">
        <v>1324</v>
      </c>
    </row>
    <row r="520" spans="1:2" ht="15.75">
      <c r="A520" s="524" t="s">
        <v>135</v>
      </c>
      <c r="B520" t="s">
        <v>145</v>
      </c>
    </row>
    <row r="521" spans="1:2" ht="15.75">
      <c r="A521" s="115" t="s">
        <v>530</v>
      </c>
      <c r="B521" t="s">
        <v>1325</v>
      </c>
    </row>
    <row r="522" spans="1:2" ht="15.75">
      <c r="A522" s="113" t="s">
        <v>531</v>
      </c>
    </row>
    <row r="523" spans="1:2" ht="15.75">
      <c r="A523" s="114" t="s">
        <v>532</v>
      </c>
      <c r="B523" t="s">
        <v>1326</v>
      </c>
    </row>
    <row r="524" spans="1:2" ht="15.75">
      <c r="A524" s="115" t="s">
        <v>533</v>
      </c>
      <c r="B524" t="s">
        <v>1327</v>
      </c>
    </row>
    <row r="525" spans="1:2" ht="15.75">
      <c r="A525" s="114" t="s">
        <v>534</v>
      </c>
      <c r="B525" t="s">
        <v>1328</v>
      </c>
    </row>
  </sheetData>
  <phoneticPr fontId="0"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B1:Q26"/>
  <sheetViews>
    <sheetView topLeftCell="A7" zoomScale="120" zoomScaleNormal="120" workbookViewId="0">
      <selection activeCell="C10" sqref="C10:K10"/>
    </sheetView>
  </sheetViews>
  <sheetFormatPr defaultRowHeight="12.75"/>
  <cols>
    <col min="2" max="2" width="15.85546875" customWidth="1"/>
    <col min="10" max="10" width="8" customWidth="1"/>
    <col min="12" max="12" width="23.28515625" customWidth="1"/>
    <col min="15" max="17" width="0" hidden="1" customWidth="1"/>
  </cols>
  <sheetData>
    <row r="1" spans="2:17" ht="27" customHeight="1">
      <c r="B1" s="574" t="s">
        <v>187</v>
      </c>
      <c r="C1" s="574"/>
      <c r="D1" s="574"/>
      <c r="E1" s="574"/>
      <c r="F1" s="574"/>
      <c r="G1" s="574"/>
      <c r="H1" s="574"/>
      <c r="I1" s="574"/>
      <c r="J1" s="574"/>
      <c r="K1" s="574"/>
      <c r="L1" s="574"/>
      <c r="M1" s="122"/>
      <c r="N1" s="122"/>
    </row>
    <row r="2" spans="2:17" ht="15">
      <c r="B2" s="277"/>
      <c r="C2" s="278"/>
      <c r="D2" s="278"/>
      <c r="E2" s="278"/>
      <c r="F2" s="278"/>
      <c r="G2" s="278"/>
      <c r="H2" s="278"/>
      <c r="I2" s="278"/>
      <c r="J2" s="278"/>
      <c r="K2" s="278"/>
      <c r="L2" s="278"/>
    </row>
    <row r="3" spans="2:17" ht="15">
      <c r="B3" s="277"/>
      <c r="C3" s="278"/>
      <c r="D3" s="278"/>
      <c r="E3" s="278"/>
      <c r="F3" s="278"/>
      <c r="G3" s="278"/>
      <c r="H3" s="278"/>
      <c r="I3" s="278"/>
      <c r="J3" s="278"/>
      <c r="K3" s="278"/>
      <c r="L3" s="278"/>
    </row>
    <row r="4" spans="2:17" ht="18.75">
      <c r="B4" s="279"/>
      <c r="C4" s="278"/>
      <c r="D4" s="278"/>
      <c r="E4" s="278"/>
      <c r="F4" s="278"/>
      <c r="G4" s="278"/>
      <c r="H4" s="278"/>
      <c r="I4" s="278"/>
      <c r="J4" s="278"/>
      <c r="K4" s="278"/>
      <c r="L4" s="278"/>
    </row>
    <row r="5" spans="2:17" ht="15">
      <c r="B5" s="277"/>
      <c r="C5" s="278"/>
      <c r="D5" s="278"/>
      <c r="E5" s="278"/>
      <c r="F5" s="278"/>
      <c r="G5" s="278"/>
      <c r="H5" s="278"/>
      <c r="I5" s="278"/>
      <c r="J5" s="278"/>
      <c r="K5" s="278"/>
      <c r="L5" s="278"/>
    </row>
    <row r="6" spans="2:17">
      <c r="B6" s="278"/>
      <c r="C6" s="278"/>
      <c r="D6" s="278"/>
      <c r="E6" s="278"/>
      <c r="F6" s="278"/>
      <c r="G6" s="278"/>
      <c r="H6" s="278"/>
      <c r="I6" s="278"/>
      <c r="J6" s="278"/>
      <c r="K6" s="278"/>
      <c r="L6" s="278"/>
    </row>
    <row r="7" spans="2:17" ht="39.75" customHeight="1">
      <c r="B7" s="577" t="s">
        <v>68</v>
      </c>
      <c r="C7" s="577"/>
      <c r="D7" s="577"/>
      <c r="E7" s="577"/>
      <c r="F7" s="577"/>
      <c r="G7" s="577"/>
      <c r="H7" s="577"/>
      <c r="I7" s="577"/>
      <c r="J7" s="577"/>
      <c r="K7" s="577"/>
      <c r="L7" s="577"/>
      <c r="M7" s="107"/>
      <c r="N7" s="107"/>
    </row>
    <row r="8" spans="2:17" ht="15">
      <c r="B8" s="277"/>
      <c r="C8" s="278"/>
      <c r="D8" s="278"/>
      <c r="E8" s="278"/>
      <c r="F8" s="278"/>
      <c r="G8" s="278"/>
      <c r="H8" s="278"/>
      <c r="I8" s="278"/>
      <c r="J8" s="278"/>
      <c r="K8" s="278"/>
      <c r="L8" s="278"/>
    </row>
    <row r="9" spans="2:17" ht="15">
      <c r="B9" s="280"/>
      <c r="C9" s="278"/>
      <c r="D9" s="278"/>
      <c r="E9" s="278"/>
      <c r="F9" s="278"/>
      <c r="G9" s="278"/>
      <c r="H9" s="278"/>
      <c r="I9" s="278"/>
      <c r="J9" s="278"/>
      <c r="K9" s="278"/>
      <c r="L9" s="278"/>
    </row>
    <row r="10" spans="2:17" s="23" customFormat="1" ht="19.5" customHeight="1">
      <c r="B10" s="281" t="s">
        <v>535</v>
      </c>
      <c r="C10" s="578" t="s">
        <v>490</v>
      </c>
      <c r="D10" s="578"/>
      <c r="E10" s="578"/>
      <c r="F10" s="578"/>
      <c r="G10" s="578"/>
      <c r="H10" s="578"/>
      <c r="I10" s="578"/>
      <c r="J10" s="578"/>
      <c r="K10" s="578"/>
      <c r="L10" s="282"/>
      <c r="M10" s="105"/>
      <c r="N10" s="105"/>
    </row>
    <row r="11" spans="2:17" s="23" customFormat="1" ht="19.5" customHeight="1">
      <c r="B11" s="281" t="s">
        <v>70</v>
      </c>
      <c r="C11" s="282"/>
      <c r="D11" s="282"/>
      <c r="E11" s="282"/>
      <c r="F11" s="282"/>
      <c r="G11" s="282"/>
      <c r="H11" s="282"/>
      <c r="I11" s="282"/>
      <c r="J11" s="282"/>
      <c r="K11" s="282"/>
      <c r="L11" s="282"/>
      <c r="M11" s="105"/>
      <c r="N11" s="105"/>
    </row>
    <row r="12" spans="2:17" s="23" customFormat="1" ht="19.5" customHeight="1">
      <c r="B12" s="281" t="s">
        <v>69</v>
      </c>
      <c r="C12" s="282"/>
      <c r="D12" s="282"/>
      <c r="E12" s="282"/>
      <c r="F12" s="282"/>
      <c r="G12" s="282"/>
      <c r="H12" s="282"/>
      <c r="I12" s="282"/>
      <c r="J12" s="282"/>
      <c r="K12" s="282"/>
      <c r="L12" s="282"/>
      <c r="M12" s="105"/>
      <c r="N12" s="105"/>
    </row>
    <row r="13" spans="2:17" s="23" customFormat="1" ht="19.5" customHeight="1">
      <c r="B13" s="281" t="s">
        <v>1506</v>
      </c>
      <c r="C13" s="282"/>
      <c r="D13" s="282"/>
      <c r="E13" s="282"/>
      <c r="F13" s="282"/>
      <c r="G13" s="282"/>
      <c r="H13" s="282"/>
      <c r="I13" s="282"/>
      <c r="J13" s="282"/>
      <c r="K13" s="282"/>
      <c r="L13" s="282"/>
      <c r="M13" s="105"/>
      <c r="N13" s="105"/>
      <c r="O13" s="23" t="b">
        <v>0</v>
      </c>
      <c r="Q13" s="23" t="b">
        <v>1</v>
      </c>
    </row>
    <row r="14" spans="2:17" s="23" customFormat="1" ht="19.5" customHeight="1">
      <c r="B14" s="281" t="s">
        <v>1498</v>
      </c>
      <c r="C14" s="282"/>
      <c r="D14" s="282"/>
      <c r="E14" s="282"/>
      <c r="F14" s="282"/>
      <c r="G14" s="282"/>
      <c r="H14" s="282"/>
      <c r="I14" s="282"/>
      <c r="J14" s="282"/>
      <c r="K14" s="282"/>
      <c r="L14" s="282"/>
      <c r="M14" s="105"/>
      <c r="N14" s="105"/>
    </row>
    <row r="15" spans="2:17" s="23" customFormat="1" ht="19.5" customHeight="1">
      <c r="B15" s="281" t="s">
        <v>1499</v>
      </c>
      <c r="C15" s="282"/>
      <c r="D15" s="282"/>
      <c r="E15" s="282"/>
      <c r="F15" s="282"/>
      <c r="G15" s="282"/>
      <c r="H15" s="282"/>
      <c r="I15" s="282"/>
      <c r="J15" s="282"/>
      <c r="K15" s="282"/>
      <c r="L15" s="282"/>
      <c r="M15" s="105"/>
      <c r="N15" s="105"/>
    </row>
    <row r="16" spans="2:17" s="23" customFormat="1" ht="19.5" customHeight="1">
      <c r="B16" s="281" t="s">
        <v>188</v>
      </c>
      <c r="C16" s="282"/>
      <c r="D16" s="282"/>
      <c r="E16" s="282"/>
      <c r="F16" s="282"/>
      <c r="G16" s="282"/>
      <c r="H16" s="282"/>
      <c r="I16" s="282"/>
      <c r="J16" s="282"/>
      <c r="K16" s="282"/>
      <c r="L16" s="282"/>
      <c r="M16" s="105"/>
      <c r="N16" s="105"/>
      <c r="O16" s="23" t="b">
        <v>1</v>
      </c>
      <c r="P16" s="23" t="b">
        <v>0</v>
      </c>
      <c r="Q16" s="23" t="b">
        <v>0</v>
      </c>
    </row>
    <row r="17" spans="2:14" s="23" customFormat="1" ht="19.5" customHeight="1">
      <c r="B17" s="281" t="s">
        <v>189</v>
      </c>
      <c r="C17" s="282"/>
      <c r="D17" s="282"/>
      <c r="E17" s="282"/>
      <c r="F17" s="282"/>
      <c r="G17" s="282"/>
      <c r="H17" s="282"/>
      <c r="I17" s="282"/>
      <c r="J17" s="282"/>
      <c r="K17" s="282"/>
      <c r="L17" s="282"/>
      <c r="M17" s="105"/>
      <c r="N17" s="105"/>
    </row>
    <row r="18" spans="2:14" s="23" customFormat="1" ht="19.5" customHeight="1">
      <c r="B18" s="575" t="s">
        <v>1500</v>
      </c>
      <c r="C18" s="575"/>
      <c r="D18" s="575"/>
      <c r="E18" s="575"/>
      <c r="F18" s="575"/>
      <c r="G18" s="575"/>
      <c r="H18" s="575"/>
      <c r="I18" s="575"/>
      <c r="J18" s="575"/>
      <c r="K18" s="575"/>
      <c r="L18" s="575"/>
      <c r="M18" s="122"/>
      <c r="N18" s="122"/>
    </row>
    <row r="19" spans="2:14" s="23" customFormat="1" ht="19.5" customHeight="1">
      <c r="B19" s="575" t="s">
        <v>1501</v>
      </c>
      <c r="C19" s="575"/>
      <c r="D19" s="575"/>
      <c r="E19" s="575"/>
      <c r="F19" s="575"/>
      <c r="G19" s="575"/>
      <c r="H19" s="575"/>
      <c r="I19" s="575"/>
      <c r="J19" s="575"/>
      <c r="K19" s="575"/>
      <c r="L19" s="575"/>
      <c r="M19" s="122"/>
      <c r="N19" s="122"/>
    </row>
    <row r="20" spans="2:14" s="23" customFormat="1" ht="19.5" customHeight="1">
      <c r="B20" s="283"/>
      <c r="C20" s="257"/>
      <c r="D20" s="257"/>
      <c r="E20" s="257"/>
      <c r="F20" s="257"/>
      <c r="G20" s="257"/>
      <c r="H20" s="257"/>
      <c r="I20" s="257"/>
      <c r="J20" s="257"/>
      <c r="K20" s="257"/>
      <c r="L20" s="257"/>
      <c r="M20" s="122"/>
      <c r="N20" s="122"/>
    </row>
    <row r="21" spans="2:14" s="23" customFormat="1" ht="19.5" customHeight="1">
      <c r="B21" s="576" t="s">
        <v>1505</v>
      </c>
      <c r="C21" s="576"/>
      <c r="D21" s="576"/>
      <c r="E21" s="576"/>
      <c r="F21" s="576"/>
      <c r="G21" s="576"/>
      <c r="H21" s="576"/>
      <c r="I21" s="576"/>
      <c r="J21" s="576"/>
      <c r="K21" s="576"/>
      <c r="L21" s="576"/>
      <c r="M21" s="122"/>
      <c r="N21" s="122"/>
    </row>
    <row r="22" spans="2:14" ht="19.5" customHeight="1">
      <c r="B22" s="284"/>
      <c r="C22" s="231"/>
      <c r="D22" s="231"/>
      <c r="E22" s="231"/>
      <c r="F22" s="231"/>
      <c r="G22" s="231"/>
      <c r="H22" s="231"/>
      <c r="I22" s="231"/>
      <c r="J22" s="231"/>
      <c r="K22" s="231"/>
      <c r="L22" s="231"/>
      <c r="M22" s="27"/>
      <c r="N22" s="27"/>
    </row>
    <row r="23" spans="2:14" ht="15.75">
      <c r="B23" s="233"/>
      <c r="C23" s="231"/>
      <c r="D23" s="231"/>
      <c r="E23" s="231"/>
      <c r="F23" s="231"/>
      <c r="G23" s="231"/>
      <c r="H23" s="231"/>
      <c r="I23" s="231"/>
      <c r="J23" s="231"/>
      <c r="K23" s="231"/>
      <c r="L23" s="231"/>
      <c r="M23" s="27"/>
      <c r="N23" s="27"/>
    </row>
    <row r="24" spans="2:14">
      <c r="B24" s="231"/>
      <c r="C24" s="231"/>
      <c r="D24" s="231"/>
      <c r="E24" s="231"/>
      <c r="F24" s="231"/>
      <c r="G24" s="231"/>
      <c r="H24" s="231"/>
      <c r="I24" s="231"/>
      <c r="J24" s="231"/>
      <c r="K24" s="231"/>
      <c r="L24" s="231"/>
      <c r="M24" s="27"/>
      <c r="N24" s="27"/>
    </row>
    <row r="25" spans="2:14" ht="18.75" customHeight="1">
      <c r="B25" s="575" t="s">
        <v>190</v>
      </c>
      <c r="C25" s="575"/>
      <c r="D25" s="575"/>
      <c r="E25" s="575"/>
      <c r="F25" s="575"/>
      <c r="G25" s="575"/>
      <c r="H25" s="575"/>
      <c r="I25" s="575"/>
      <c r="J25" s="575"/>
      <c r="K25" s="575"/>
      <c r="L25" s="575"/>
      <c r="M25" s="122"/>
      <c r="N25" s="122"/>
    </row>
    <row r="26" spans="2:14">
      <c r="B26" s="477" t="s">
        <v>117</v>
      </c>
    </row>
  </sheetData>
  <mergeCells count="7">
    <mergeCell ref="B1:L1"/>
    <mergeCell ref="B25:L25"/>
    <mergeCell ref="B21:L21"/>
    <mergeCell ref="B7:L7"/>
    <mergeCell ref="B19:L19"/>
    <mergeCell ref="B18:L18"/>
    <mergeCell ref="C10:K10"/>
  </mergeCells>
  <phoneticPr fontId="9" type="noConversion"/>
  <dataValidations count="1">
    <dataValidation type="list" allowBlank="1" showInputMessage="1" showErrorMessage="1" sqref="C10:K10">
      <formula1>TRUONG_CHON</formula1>
    </dataValidation>
  </dataValidations>
  <pageMargins left="1.25" right="0.5" top="0.77" bottom="1" header="0.5" footer="0.5"/>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422" r:id="rId4" name="Check Box 374">
              <controlPr defaultSize="0" autoFill="0" autoLine="0" autoPict="0">
                <anchor moveWithCells="1">
                  <from>
                    <xdr:col>2</xdr:col>
                    <xdr:colOff>552450</xdr:colOff>
                    <xdr:row>15</xdr:row>
                    <xdr:rowOff>47625</xdr:rowOff>
                  </from>
                  <to>
                    <xdr:col>3</xdr:col>
                    <xdr:colOff>247650</xdr:colOff>
                    <xdr:row>16</xdr:row>
                    <xdr:rowOff>19050</xdr:rowOff>
                  </to>
                </anchor>
              </controlPr>
            </control>
          </mc:Choice>
        </mc:AlternateContent>
        <mc:AlternateContent xmlns:mc="http://schemas.openxmlformats.org/markup-compatibility/2006">
          <mc:Choice Requires="x14">
            <control shapeId="2424" r:id="rId5" name="Check Box 376">
              <controlPr defaultSize="0" autoFill="0" autoLine="0" autoPict="0">
                <anchor moveWithCells="1">
                  <from>
                    <xdr:col>4</xdr:col>
                    <xdr:colOff>400050</xdr:colOff>
                    <xdr:row>15</xdr:row>
                    <xdr:rowOff>38100</xdr:rowOff>
                  </from>
                  <to>
                    <xdr:col>5</xdr:col>
                    <xdr:colOff>95250</xdr:colOff>
                    <xdr:row>16</xdr:row>
                    <xdr:rowOff>9525</xdr:rowOff>
                  </to>
                </anchor>
              </controlPr>
            </control>
          </mc:Choice>
        </mc:AlternateContent>
        <mc:AlternateContent xmlns:mc="http://schemas.openxmlformats.org/markup-compatibility/2006">
          <mc:Choice Requires="x14">
            <control shapeId="2425" r:id="rId6" name="Check Box 377">
              <controlPr defaultSize="0" autoFill="0" autoLine="0" autoPict="0">
                <anchor moveWithCells="1">
                  <from>
                    <xdr:col>6</xdr:col>
                    <xdr:colOff>104775</xdr:colOff>
                    <xdr:row>15</xdr:row>
                    <xdr:rowOff>38100</xdr:rowOff>
                  </from>
                  <to>
                    <xdr:col>6</xdr:col>
                    <xdr:colOff>409575</xdr:colOff>
                    <xdr:row>16</xdr:row>
                    <xdr:rowOff>9525</xdr:rowOff>
                  </to>
                </anchor>
              </controlPr>
            </control>
          </mc:Choice>
        </mc:AlternateContent>
        <mc:AlternateContent xmlns:mc="http://schemas.openxmlformats.org/markup-compatibility/2006">
          <mc:Choice Requires="x14">
            <control shapeId="2584" r:id="rId7" name="Check Box 536">
              <controlPr defaultSize="0" autoFill="0" autoLine="0" autoPict="0">
                <anchor moveWithCells="1">
                  <from>
                    <xdr:col>9</xdr:col>
                    <xdr:colOff>333375</xdr:colOff>
                    <xdr:row>12</xdr:row>
                    <xdr:rowOff>47625</xdr:rowOff>
                  </from>
                  <to>
                    <xdr:col>10</xdr:col>
                    <xdr:colOff>104775</xdr:colOff>
                    <xdr:row>13</xdr:row>
                    <xdr:rowOff>19050</xdr:rowOff>
                  </to>
                </anchor>
              </controlPr>
            </control>
          </mc:Choice>
        </mc:AlternateContent>
        <mc:AlternateContent xmlns:mc="http://schemas.openxmlformats.org/markup-compatibility/2006">
          <mc:Choice Requires="x14">
            <control shapeId="3034" r:id="rId8" name="Check Box 986">
              <controlPr defaultSize="0" autoFill="0" autoLine="0" autoPict="0">
                <anchor moveWithCells="1">
                  <from>
                    <xdr:col>6</xdr:col>
                    <xdr:colOff>476250</xdr:colOff>
                    <xdr:row>12</xdr:row>
                    <xdr:rowOff>38100</xdr:rowOff>
                  </from>
                  <to>
                    <xdr:col>7</xdr:col>
                    <xdr:colOff>171450</xdr:colOff>
                    <xdr:row>13</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C56"/>
  <sheetViews>
    <sheetView topLeftCell="A4" zoomScaleNormal="100" workbookViewId="0">
      <selection activeCell="F26" sqref="F26"/>
    </sheetView>
  </sheetViews>
  <sheetFormatPr defaultRowHeight="15.75"/>
  <cols>
    <col min="1" max="1" width="34" style="69" customWidth="1"/>
    <col min="2" max="2" width="8.42578125" style="63" customWidth="1"/>
    <col min="3" max="5" width="6.7109375" style="63" customWidth="1"/>
    <col min="6" max="6" width="31.42578125" style="63" customWidth="1"/>
    <col min="7" max="7" width="7.42578125" style="37" customWidth="1"/>
    <col min="8" max="11" width="4.140625" style="37" customWidth="1"/>
    <col min="12" max="13" width="7.42578125" style="37" customWidth="1"/>
    <col min="14" max="185" width="9.140625" style="37"/>
    <col min="186" max="16384" width="9.140625" style="63"/>
  </cols>
  <sheetData>
    <row r="1" spans="1:185" s="27" customFormat="1" ht="21" customHeight="1">
      <c r="A1" s="31" t="s">
        <v>206</v>
      </c>
      <c r="B1" s="579" t="s">
        <v>191</v>
      </c>
      <c r="C1" s="579"/>
      <c r="D1" s="579"/>
      <c r="E1" s="579"/>
      <c r="F1" s="237" t="s">
        <v>207</v>
      </c>
      <c r="G1" s="36"/>
      <c r="H1" s="36"/>
      <c r="I1" s="36"/>
      <c r="J1" s="36"/>
      <c r="K1" s="36"/>
      <c r="L1" s="36"/>
      <c r="M1" s="36"/>
      <c r="N1" s="37"/>
      <c r="O1" s="37"/>
      <c r="P1" s="38"/>
      <c r="Q1" s="38"/>
      <c r="R1" s="38"/>
      <c r="S1" s="39"/>
      <c r="T1" s="39"/>
      <c r="U1" s="39"/>
      <c r="V1" s="39"/>
      <c r="W1" s="39"/>
      <c r="X1" s="39"/>
      <c r="Y1" s="39"/>
      <c r="Z1" s="39"/>
      <c r="AA1" s="39"/>
      <c r="AB1" s="39"/>
      <c r="AC1" s="39"/>
      <c r="AD1" s="39"/>
      <c r="AE1" s="39"/>
      <c r="AF1" s="39"/>
      <c r="AG1" s="39"/>
      <c r="AH1" s="39"/>
      <c r="AI1" s="39"/>
      <c r="AJ1" s="39"/>
      <c r="AK1" s="39"/>
      <c r="AL1" s="39"/>
      <c r="AM1" s="39"/>
      <c r="AN1" s="39"/>
      <c r="AO1" s="39"/>
      <c r="AP1" s="39"/>
      <c r="AQ1" s="39"/>
      <c r="AR1" s="39"/>
      <c r="AS1" s="39"/>
      <c r="AT1" s="39"/>
      <c r="AU1" s="39"/>
      <c r="AV1" s="39"/>
      <c r="AW1" s="39"/>
      <c r="AX1" s="39"/>
      <c r="AY1" s="39"/>
      <c r="AZ1" s="39"/>
      <c r="BA1" s="39"/>
      <c r="BB1" s="39"/>
      <c r="BC1" s="39"/>
      <c r="BD1" s="39"/>
      <c r="BE1" s="39"/>
      <c r="BF1" s="39"/>
      <c r="BG1" s="39"/>
      <c r="BH1" s="39"/>
      <c r="BI1" s="39"/>
      <c r="BJ1" s="39"/>
      <c r="BK1" s="39"/>
      <c r="BL1" s="39"/>
      <c r="BM1" s="39"/>
      <c r="BN1" s="39"/>
      <c r="BO1" s="39"/>
      <c r="BP1" s="39"/>
      <c r="BQ1" s="39"/>
      <c r="BR1" s="39"/>
      <c r="BS1" s="39"/>
      <c r="BT1" s="39"/>
      <c r="BU1" s="39"/>
      <c r="BV1" s="39"/>
      <c r="BW1" s="39"/>
      <c r="BX1" s="39"/>
      <c r="BY1" s="39"/>
      <c r="BZ1" s="39"/>
      <c r="CA1" s="39"/>
      <c r="CB1" s="39"/>
      <c r="CC1" s="39"/>
      <c r="CD1" s="39"/>
      <c r="CE1" s="39"/>
      <c r="CF1" s="39"/>
      <c r="CG1" s="39"/>
      <c r="CH1" s="39"/>
      <c r="CI1" s="39"/>
      <c r="CJ1" s="39"/>
      <c r="CK1" s="39"/>
      <c r="CL1" s="39"/>
      <c r="CM1" s="39"/>
      <c r="CN1" s="39"/>
      <c r="CO1" s="39"/>
      <c r="CP1" s="39"/>
      <c r="CQ1" s="39"/>
      <c r="CR1" s="39"/>
      <c r="CS1" s="39"/>
      <c r="CT1" s="39"/>
      <c r="CU1" s="39"/>
      <c r="CV1" s="39"/>
      <c r="CW1" s="39"/>
      <c r="CX1" s="39"/>
      <c r="CY1" s="39"/>
      <c r="CZ1" s="39"/>
      <c r="DA1" s="39"/>
      <c r="DB1" s="39"/>
      <c r="DC1" s="39"/>
      <c r="DD1" s="39"/>
      <c r="DE1" s="39"/>
      <c r="DF1" s="39"/>
      <c r="DG1" s="39"/>
      <c r="DH1" s="39"/>
      <c r="DI1" s="39"/>
      <c r="DJ1" s="39"/>
      <c r="DK1" s="39"/>
      <c r="DL1" s="39"/>
      <c r="DM1" s="39"/>
      <c r="DN1" s="39"/>
      <c r="DO1" s="39"/>
      <c r="DP1" s="39"/>
      <c r="DQ1" s="39"/>
      <c r="DR1" s="39"/>
      <c r="DS1" s="39"/>
      <c r="DT1" s="39"/>
      <c r="DU1" s="39"/>
      <c r="DV1" s="39"/>
      <c r="DW1" s="39"/>
      <c r="DX1" s="39"/>
      <c r="DY1" s="39"/>
      <c r="DZ1" s="39"/>
      <c r="EA1" s="39"/>
      <c r="EB1" s="39"/>
      <c r="EC1" s="39"/>
      <c r="ED1" s="39"/>
      <c r="EE1" s="39"/>
      <c r="EF1" s="39"/>
      <c r="EG1" s="39"/>
      <c r="EH1" s="39"/>
      <c r="EI1" s="39"/>
      <c r="EJ1" s="39"/>
      <c r="EK1" s="39"/>
      <c r="EL1" s="39"/>
      <c r="EM1" s="39"/>
      <c r="EN1" s="39"/>
      <c r="EO1" s="39"/>
      <c r="EP1" s="39"/>
      <c r="EQ1" s="39"/>
      <c r="ER1" s="39"/>
      <c r="ES1" s="39"/>
      <c r="ET1" s="39"/>
      <c r="EU1" s="39"/>
      <c r="EV1" s="39"/>
      <c r="EW1" s="39"/>
      <c r="EX1" s="39"/>
      <c r="EY1" s="39"/>
      <c r="EZ1" s="39"/>
      <c r="FA1" s="39"/>
      <c r="FB1" s="39"/>
      <c r="FC1" s="39"/>
      <c r="FD1" s="39"/>
      <c r="FE1" s="39"/>
      <c r="FF1" s="39"/>
      <c r="FG1" s="39"/>
      <c r="FH1" s="39"/>
      <c r="FI1" s="39"/>
      <c r="FJ1" s="39"/>
      <c r="FK1" s="39"/>
      <c r="FL1" s="39"/>
      <c r="FM1" s="39"/>
      <c r="FN1" s="39"/>
      <c r="FO1" s="39"/>
      <c r="FP1" s="39"/>
      <c r="FQ1" s="39"/>
      <c r="FR1" s="39"/>
      <c r="FS1" s="39"/>
      <c r="FT1" s="39"/>
      <c r="FU1" s="39"/>
      <c r="FV1" s="39"/>
      <c r="FW1" s="39"/>
      <c r="FX1" s="39"/>
      <c r="FY1" s="39"/>
      <c r="FZ1" s="39"/>
      <c r="GA1" s="39"/>
      <c r="GB1" s="39"/>
      <c r="GC1" s="39"/>
    </row>
    <row r="2" spans="1:185" s="27" customFormat="1" ht="14.25" customHeight="1">
      <c r="A2" s="34" t="s">
        <v>110</v>
      </c>
      <c r="B2" s="580" t="s">
        <v>118</v>
      </c>
      <c r="C2" s="580"/>
      <c r="D2" s="580"/>
      <c r="E2" s="580"/>
      <c r="F2" s="237" t="str">
        <f>Bia!C10</f>
        <v>Tr.CĐ Kỹ thuật Lý Tự Trọng TP HCM</v>
      </c>
      <c r="G2" s="40"/>
      <c r="H2" s="40"/>
      <c r="I2" s="40"/>
      <c r="J2" s="40"/>
      <c r="K2" s="40"/>
      <c r="L2" s="40"/>
      <c r="M2" s="40"/>
      <c r="N2" s="37"/>
      <c r="O2" s="37"/>
      <c r="P2" s="38"/>
      <c r="Q2" s="38"/>
      <c r="R2" s="38"/>
      <c r="S2" s="39"/>
      <c r="T2" s="39"/>
      <c r="U2" s="39"/>
      <c r="V2" s="39"/>
      <c r="W2" s="39"/>
      <c r="X2" s="39"/>
      <c r="Y2" s="39"/>
      <c r="Z2" s="39"/>
      <c r="AA2" s="39"/>
      <c r="AB2" s="39"/>
      <c r="AC2" s="39"/>
      <c r="AD2" s="39"/>
      <c r="AE2" s="39"/>
      <c r="AF2" s="39"/>
      <c r="AG2" s="39"/>
      <c r="AH2" s="39"/>
      <c r="AI2" s="39"/>
      <c r="AJ2" s="39"/>
      <c r="AK2" s="39"/>
      <c r="AL2" s="39"/>
      <c r="AM2" s="39"/>
      <c r="AN2" s="39"/>
      <c r="AO2" s="39"/>
      <c r="AP2" s="39"/>
      <c r="AQ2" s="39"/>
      <c r="AR2" s="39"/>
      <c r="AS2" s="39"/>
      <c r="AT2" s="39"/>
      <c r="AU2" s="39"/>
      <c r="AV2" s="39"/>
      <c r="AW2" s="39"/>
      <c r="AX2" s="39"/>
      <c r="AY2" s="39"/>
      <c r="AZ2" s="39"/>
      <c r="BA2" s="39"/>
      <c r="BB2" s="39"/>
      <c r="BC2" s="39"/>
      <c r="BD2" s="39"/>
      <c r="BE2" s="39"/>
      <c r="BF2" s="39"/>
      <c r="BG2" s="39"/>
      <c r="BH2" s="39"/>
      <c r="BI2" s="39"/>
      <c r="BJ2" s="39"/>
      <c r="BK2" s="39"/>
      <c r="BL2" s="39"/>
      <c r="BM2" s="39"/>
      <c r="BN2" s="39"/>
      <c r="BO2" s="39"/>
      <c r="BP2" s="39"/>
      <c r="BQ2" s="39"/>
      <c r="BR2" s="39"/>
      <c r="BS2" s="39"/>
      <c r="BT2" s="39"/>
      <c r="BU2" s="39"/>
      <c r="BV2" s="39"/>
      <c r="BW2" s="39"/>
      <c r="BX2" s="39"/>
      <c r="BY2" s="39"/>
      <c r="BZ2" s="39"/>
      <c r="CA2" s="39"/>
      <c r="CB2" s="39"/>
      <c r="CC2" s="39"/>
      <c r="CD2" s="39"/>
      <c r="CE2" s="39"/>
      <c r="CF2" s="39"/>
      <c r="CG2" s="39"/>
      <c r="CH2" s="39"/>
      <c r="CI2" s="39"/>
      <c r="CJ2" s="39"/>
      <c r="CK2" s="39"/>
      <c r="CL2" s="39"/>
      <c r="CM2" s="39"/>
      <c r="CN2" s="39"/>
      <c r="CO2" s="39"/>
      <c r="CP2" s="39"/>
      <c r="CQ2" s="39"/>
      <c r="CR2" s="39"/>
      <c r="CS2" s="39"/>
      <c r="CT2" s="39"/>
      <c r="CU2" s="39"/>
      <c r="CV2" s="39"/>
      <c r="CW2" s="39"/>
      <c r="CX2" s="39"/>
      <c r="CY2" s="39"/>
      <c r="CZ2" s="39"/>
      <c r="DA2" s="39"/>
      <c r="DB2" s="39"/>
      <c r="DC2" s="39"/>
      <c r="DD2" s="39"/>
      <c r="DE2" s="39"/>
      <c r="DF2" s="39"/>
      <c r="DG2" s="39"/>
      <c r="DH2" s="39"/>
      <c r="DI2" s="39"/>
      <c r="DJ2" s="39"/>
      <c r="DK2" s="39"/>
      <c r="DL2" s="39"/>
      <c r="DM2" s="39"/>
      <c r="DN2" s="39"/>
      <c r="DO2" s="39"/>
      <c r="DP2" s="39"/>
      <c r="DQ2" s="39"/>
      <c r="DR2" s="39"/>
      <c r="DS2" s="39"/>
      <c r="DT2" s="39"/>
      <c r="DU2" s="39"/>
      <c r="DV2" s="39"/>
      <c r="DW2" s="39"/>
      <c r="DX2" s="39"/>
      <c r="DY2" s="39"/>
      <c r="DZ2" s="39"/>
      <c r="EA2" s="39"/>
      <c r="EB2" s="39"/>
      <c r="EC2" s="39"/>
      <c r="ED2" s="39"/>
      <c r="EE2" s="39"/>
      <c r="EF2" s="39"/>
      <c r="EG2" s="39"/>
      <c r="EH2" s="39"/>
      <c r="EI2" s="39"/>
      <c r="EJ2" s="39"/>
      <c r="EK2" s="39"/>
      <c r="EL2" s="39"/>
      <c r="EM2" s="39"/>
      <c r="EN2" s="39"/>
      <c r="EO2" s="39"/>
      <c r="EP2" s="39"/>
      <c r="EQ2" s="39"/>
      <c r="ER2" s="39"/>
      <c r="ES2" s="39"/>
      <c r="ET2" s="39"/>
      <c r="EU2" s="39"/>
      <c r="EV2" s="39"/>
      <c r="EW2" s="39"/>
      <c r="EX2" s="39"/>
      <c r="EY2" s="39"/>
      <c r="EZ2" s="39"/>
      <c r="FA2" s="39"/>
      <c r="FB2" s="39"/>
      <c r="FC2" s="39"/>
      <c r="FD2" s="39"/>
      <c r="FE2" s="39"/>
      <c r="FF2" s="39"/>
      <c r="FG2" s="39"/>
      <c r="FH2" s="39"/>
      <c r="FI2" s="39"/>
      <c r="FJ2" s="39"/>
      <c r="FK2" s="39"/>
      <c r="FL2" s="39"/>
      <c r="FM2" s="39"/>
      <c r="FN2" s="39"/>
      <c r="FO2" s="39"/>
      <c r="FP2" s="39"/>
      <c r="FQ2" s="39"/>
      <c r="FR2" s="39"/>
      <c r="FS2" s="39"/>
      <c r="FT2" s="39"/>
      <c r="FU2" s="39"/>
      <c r="FV2" s="39"/>
      <c r="FW2" s="39"/>
      <c r="FX2" s="39"/>
      <c r="FY2" s="39"/>
      <c r="FZ2" s="39"/>
      <c r="GA2" s="39"/>
      <c r="GB2" s="39"/>
      <c r="GC2" s="39"/>
    </row>
    <row r="3" spans="1:185" s="27" customFormat="1" ht="14.25" customHeight="1">
      <c r="A3" s="34" t="s">
        <v>111</v>
      </c>
      <c r="B3" s="587"/>
      <c r="C3" s="587"/>
      <c r="D3" s="587"/>
      <c r="E3" s="587"/>
      <c r="F3" s="275"/>
      <c r="G3" s="41"/>
      <c r="H3" s="41"/>
      <c r="I3" s="41"/>
      <c r="J3" s="41"/>
      <c r="K3" s="41"/>
      <c r="L3" s="41"/>
      <c r="M3" s="41"/>
      <c r="N3" s="37"/>
      <c r="O3" s="37"/>
      <c r="P3" s="38"/>
      <c r="Q3" s="38"/>
      <c r="R3" s="38"/>
      <c r="S3" s="39"/>
      <c r="T3" s="39"/>
      <c r="U3" s="39"/>
      <c r="V3" s="39"/>
      <c r="W3" s="39"/>
      <c r="X3" s="39"/>
      <c r="Y3" s="39"/>
      <c r="Z3" s="39"/>
      <c r="AA3" s="39"/>
      <c r="AB3" s="39"/>
      <c r="AC3" s="39"/>
      <c r="AD3" s="39"/>
      <c r="AE3" s="39"/>
      <c r="AF3" s="39"/>
      <c r="AG3" s="39"/>
      <c r="AH3" s="39"/>
      <c r="AI3" s="39"/>
      <c r="AJ3" s="39"/>
      <c r="AK3" s="39"/>
      <c r="AL3" s="39"/>
      <c r="AM3" s="39"/>
      <c r="AN3" s="39"/>
      <c r="AO3" s="39"/>
      <c r="AP3" s="39"/>
      <c r="AQ3" s="39"/>
      <c r="AR3" s="39"/>
      <c r="AS3" s="39"/>
      <c r="AT3" s="39"/>
      <c r="AU3" s="39"/>
      <c r="AV3" s="39"/>
      <c r="AW3" s="39"/>
      <c r="AX3" s="39"/>
      <c r="AY3" s="39"/>
      <c r="AZ3" s="39"/>
      <c r="BA3" s="39"/>
      <c r="BB3" s="39"/>
      <c r="BC3" s="39"/>
      <c r="BD3" s="39"/>
      <c r="BE3" s="39"/>
      <c r="BF3" s="39"/>
      <c r="BG3" s="39"/>
      <c r="BH3" s="39"/>
      <c r="BI3" s="39"/>
      <c r="BJ3" s="39"/>
      <c r="BK3" s="39"/>
      <c r="BL3" s="39"/>
      <c r="BM3" s="39"/>
      <c r="BN3" s="39"/>
      <c r="BO3" s="39"/>
      <c r="BP3" s="39"/>
      <c r="BQ3" s="39"/>
      <c r="BR3" s="39"/>
      <c r="BS3" s="39"/>
      <c r="BT3" s="39"/>
      <c r="BU3" s="39"/>
      <c r="BV3" s="39"/>
      <c r="BW3" s="39"/>
      <c r="BX3" s="39"/>
      <c r="BY3" s="39"/>
      <c r="BZ3" s="39"/>
      <c r="CA3" s="39"/>
      <c r="CB3" s="39"/>
      <c r="CC3" s="39"/>
      <c r="CD3" s="39"/>
      <c r="CE3" s="39"/>
      <c r="CF3" s="39"/>
      <c r="CG3" s="39"/>
      <c r="CH3" s="39"/>
      <c r="CI3" s="39"/>
      <c r="CJ3" s="39"/>
      <c r="CK3" s="39"/>
      <c r="CL3" s="39"/>
      <c r="CM3" s="39"/>
      <c r="CN3" s="39"/>
      <c r="CO3" s="39"/>
      <c r="CP3" s="39"/>
      <c r="CQ3" s="39"/>
      <c r="CR3" s="39"/>
      <c r="CS3" s="39"/>
      <c r="CT3" s="39"/>
      <c r="CU3" s="39"/>
      <c r="CV3" s="39"/>
      <c r="CW3" s="39"/>
      <c r="CX3" s="39"/>
      <c r="CY3" s="39"/>
      <c r="CZ3" s="39"/>
      <c r="DA3" s="39"/>
      <c r="DB3" s="39"/>
      <c r="DC3" s="39"/>
      <c r="DD3" s="39"/>
      <c r="DE3" s="39"/>
      <c r="DF3" s="39"/>
      <c r="DG3" s="39"/>
      <c r="DH3" s="39"/>
      <c r="DI3" s="39"/>
      <c r="DJ3" s="39"/>
      <c r="DK3" s="39"/>
      <c r="DL3" s="39"/>
      <c r="DM3" s="39"/>
      <c r="DN3" s="39"/>
      <c r="DO3" s="39"/>
      <c r="DP3" s="39"/>
      <c r="DQ3" s="39"/>
      <c r="DR3" s="39"/>
      <c r="DS3" s="39"/>
      <c r="DT3" s="39"/>
      <c r="DU3" s="39"/>
      <c r="DV3" s="39"/>
      <c r="DW3" s="39"/>
      <c r="DX3" s="39"/>
      <c r="DY3" s="39"/>
      <c r="DZ3" s="39"/>
      <c r="EA3" s="39"/>
      <c r="EB3" s="39"/>
      <c r="EC3" s="39"/>
      <c r="ED3" s="39"/>
      <c r="EE3" s="39"/>
      <c r="EF3" s="39"/>
      <c r="EG3" s="39"/>
      <c r="EH3" s="39"/>
      <c r="EI3" s="39"/>
      <c r="EJ3" s="39"/>
      <c r="EK3" s="39"/>
      <c r="EL3" s="39"/>
      <c r="EM3" s="39"/>
      <c r="EN3" s="39"/>
      <c r="EO3" s="39"/>
      <c r="EP3" s="39"/>
      <c r="EQ3" s="39"/>
      <c r="ER3" s="39"/>
      <c r="ES3" s="39"/>
      <c r="ET3" s="39"/>
      <c r="EU3" s="39"/>
      <c r="EV3" s="39"/>
      <c r="EW3" s="39"/>
      <c r="EX3" s="39"/>
      <c r="EY3" s="39"/>
      <c r="EZ3" s="39"/>
      <c r="FA3" s="39"/>
      <c r="FB3" s="39"/>
      <c r="FC3" s="39"/>
      <c r="FD3" s="39"/>
      <c r="FE3" s="39"/>
      <c r="FF3" s="39"/>
      <c r="FG3" s="39"/>
      <c r="FH3" s="39"/>
      <c r="FI3" s="39"/>
      <c r="FJ3" s="39"/>
      <c r="FK3" s="39"/>
      <c r="FL3" s="39"/>
      <c r="FM3" s="39"/>
      <c r="FN3" s="39"/>
      <c r="FO3" s="39"/>
      <c r="FP3" s="39"/>
      <c r="FQ3" s="39"/>
      <c r="FR3" s="39"/>
      <c r="FS3" s="39"/>
      <c r="FT3" s="39"/>
      <c r="FU3" s="39"/>
      <c r="FV3" s="39"/>
      <c r="FW3" s="39"/>
      <c r="FX3" s="39"/>
      <c r="FY3" s="39"/>
      <c r="FZ3" s="39"/>
      <c r="GA3" s="39"/>
      <c r="GB3" s="39"/>
      <c r="GC3" s="39"/>
    </row>
    <row r="4" spans="1:185" s="27" customFormat="1" ht="14.25" customHeight="1">
      <c r="A4" s="34" t="s">
        <v>112</v>
      </c>
      <c r="B4" s="269"/>
      <c r="C4" s="270"/>
      <c r="D4" s="270"/>
      <c r="E4" s="270"/>
      <c r="F4" s="270"/>
      <c r="G4" s="43"/>
      <c r="H4" s="43"/>
      <c r="I4" s="43"/>
      <c r="J4" s="43"/>
      <c r="K4" s="43"/>
      <c r="L4" s="43"/>
      <c r="M4" s="43"/>
      <c r="N4" s="37"/>
      <c r="O4" s="37"/>
      <c r="P4" s="38"/>
      <c r="Q4" s="38"/>
      <c r="R4" s="38"/>
      <c r="S4" s="39"/>
      <c r="T4" s="39"/>
      <c r="U4" s="39"/>
      <c r="V4" s="39"/>
      <c r="W4" s="39"/>
      <c r="X4" s="39"/>
      <c r="Y4" s="39"/>
      <c r="Z4" s="39"/>
      <c r="AA4" s="39"/>
      <c r="AB4" s="39"/>
      <c r="AC4" s="39"/>
      <c r="AD4" s="39"/>
      <c r="AE4" s="39"/>
      <c r="AF4" s="39"/>
      <c r="AG4" s="39"/>
      <c r="AH4" s="39"/>
      <c r="AI4" s="39"/>
      <c r="AJ4" s="39"/>
      <c r="AK4" s="39"/>
      <c r="AL4" s="39"/>
      <c r="AM4" s="39"/>
      <c r="AN4" s="39"/>
      <c r="AO4" s="39"/>
      <c r="AP4" s="39"/>
      <c r="AQ4" s="39"/>
      <c r="AR4" s="39"/>
      <c r="AS4" s="39"/>
      <c r="AT4" s="39"/>
      <c r="AU4" s="39"/>
      <c r="AV4" s="39"/>
      <c r="AW4" s="39"/>
      <c r="AX4" s="39"/>
      <c r="AY4" s="39"/>
      <c r="AZ4" s="39"/>
      <c r="BA4" s="39"/>
      <c r="BB4" s="39"/>
      <c r="BC4" s="39"/>
      <c r="BD4" s="39"/>
      <c r="BE4" s="39"/>
      <c r="BF4" s="39"/>
      <c r="BG4" s="39"/>
      <c r="BH4" s="39"/>
      <c r="BI4" s="39"/>
      <c r="BJ4" s="39"/>
      <c r="BK4" s="39"/>
      <c r="BL4" s="39"/>
      <c r="BM4" s="39"/>
      <c r="BN4" s="39"/>
      <c r="BO4" s="39"/>
      <c r="BP4" s="39"/>
      <c r="BQ4" s="39"/>
      <c r="BR4" s="39"/>
      <c r="BS4" s="39"/>
      <c r="BT4" s="39"/>
      <c r="BU4" s="39"/>
      <c r="BV4" s="39"/>
      <c r="BW4" s="39"/>
      <c r="BX4" s="39"/>
      <c r="BY4" s="39"/>
      <c r="BZ4" s="39"/>
      <c r="CA4" s="39"/>
      <c r="CB4" s="39"/>
      <c r="CC4" s="39"/>
      <c r="CD4" s="39"/>
      <c r="CE4" s="39"/>
      <c r="CF4" s="39"/>
      <c r="CG4" s="39"/>
      <c r="CH4" s="39"/>
      <c r="CI4" s="39"/>
      <c r="CJ4" s="39"/>
      <c r="CK4" s="39"/>
      <c r="CL4" s="39"/>
      <c r="CM4" s="39"/>
      <c r="CN4" s="39"/>
      <c r="CO4" s="39"/>
      <c r="CP4" s="39"/>
      <c r="CQ4" s="39"/>
      <c r="CR4" s="39"/>
      <c r="CS4" s="39"/>
      <c r="CT4" s="39"/>
      <c r="CU4" s="39"/>
      <c r="CV4" s="39"/>
      <c r="CW4" s="39"/>
      <c r="CX4" s="39"/>
      <c r="CY4" s="39"/>
      <c r="CZ4" s="39"/>
      <c r="DA4" s="39"/>
      <c r="DB4" s="39"/>
      <c r="DC4" s="39"/>
      <c r="DD4" s="39"/>
      <c r="DE4" s="39"/>
      <c r="DF4" s="39"/>
      <c r="DG4" s="39"/>
      <c r="DH4" s="39"/>
      <c r="DI4" s="39"/>
      <c r="DJ4" s="39"/>
      <c r="DK4" s="39"/>
      <c r="DL4" s="39"/>
      <c r="DM4" s="39"/>
      <c r="DN4" s="39"/>
      <c r="DO4" s="39"/>
      <c r="DP4" s="39"/>
      <c r="DQ4" s="39"/>
      <c r="DR4" s="39"/>
      <c r="DS4" s="39"/>
      <c r="DT4" s="39"/>
      <c r="DU4" s="39"/>
      <c r="DV4" s="39"/>
      <c r="DW4" s="39"/>
      <c r="DX4" s="39"/>
      <c r="DY4" s="39"/>
      <c r="DZ4" s="39"/>
      <c r="EA4" s="39"/>
      <c r="EB4" s="39"/>
      <c r="EC4" s="39"/>
      <c r="ED4" s="39"/>
      <c r="EE4" s="39"/>
      <c r="EF4" s="39"/>
      <c r="EG4" s="39"/>
      <c r="EH4" s="39"/>
      <c r="EI4" s="39"/>
      <c r="EJ4" s="39"/>
      <c r="EK4" s="39"/>
      <c r="EL4" s="39"/>
      <c r="EM4" s="39"/>
      <c r="EN4" s="39"/>
      <c r="EO4" s="39"/>
      <c r="EP4" s="39"/>
      <c r="EQ4" s="39"/>
      <c r="ER4" s="39"/>
      <c r="ES4" s="39"/>
      <c r="ET4" s="39"/>
      <c r="EU4" s="39"/>
      <c r="EV4" s="39"/>
      <c r="EW4" s="39"/>
      <c r="EX4" s="39"/>
      <c r="EY4" s="39"/>
      <c r="EZ4" s="39"/>
      <c r="FA4" s="39"/>
      <c r="FB4" s="39"/>
      <c r="FC4" s="39"/>
      <c r="FD4" s="39"/>
      <c r="FE4" s="39"/>
      <c r="FF4" s="39"/>
      <c r="FG4" s="39"/>
      <c r="FH4" s="39"/>
      <c r="FI4" s="39"/>
      <c r="FJ4" s="39"/>
      <c r="FK4" s="39"/>
      <c r="FL4" s="39"/>
      <c r="FM4" s="39"/>
      <c r="FN4" s="39"/>
      <c r="FO4" s="39"/>
      <c r="FP4" s="39"/>
      <c r="FQ4" s="39"/>
      <c r="FR4" s="39"/>
      <c r="FS4" s="39"/>
      <c r="FT4" s="39"/>
      <c r="FU4" s="39"/>
      <c r="FV4" s="39"/>
      <c r="FW4" s="39"/>
      <c r="FX4" s="39"/>
      <c r="FY4" s="39"/>
      <c r="FZ4" s="39"/>
      <c r="GA4" s="39"/>
      <c r="GB4" s="39"/>
      <c r="GC4" s="39"/>
    </row>
    <row r="5" spans="1:185" s="27" customFormat="1" ht="14.25" customHeight="1">
      <c r="A5" s="35" t="s">
        <v>208</v>
      </c>
      <c r="B5" s="276"/>
      <c r="C5" s="243"/>
      <c r="D5" s="243"/>
      <c r="E5" s="243"/>
      <c r="F5" s="243"/>
      <c r="G5" s="44"/>
      <c r="H5" s="44"/>
      <c r="I5" s="44"/>
      <c r="J5" s="44"/>
      <c r="K5" s="44"/>
      <c r="L5" s="44"/>
      <c r="M5" s="44"/>
      <c r="N5" s="37"/>
      <c r="O5" s="37"/>
      <c r="P5" s="38"/>
      <c r="Q5" s="38"/>
      <c r="R5" s="38"/>
      <c r="S5" s="39"/>
      <c r="T5" s="39"/>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c r="BY5" s="39"/>
      <c r="BZ5" s="39"/>
      <c r="CA5" s="39"/>
      <c r="CB5" s="39"/>
      <c r="CC5" s="39"/>
      <c r="CD5" s="39"/>
      <c r="CE5" s="39"/>
      <c r="CF5" s="39"/>
      <c r="CG5" s="39"/>
      <c r="CH5" s="39"/>
      <c r="CI5" s="39"/>
      <c r="CJ5" s="39"/>
      <c r="CK5" s="39"/>
      <c r="CL5" s="39"/>
      <c r="CM5" s="39"/>
      <c r="CN5" s="39"/>
      <c r="CO5" s="39"/>
      <c r="CP5" s="39"/>
      <c r="CQ5" s="39"/>
      <c r="CR5" s="39"/>
      <c r="CS5" s="39"/>
      <c r="CT5" s="39"/>
      <c r="CU5" s="39"/>
      <c r="CV5" s="39"/>
      <c r="CW5" s="39"/>
      <c r="CX5" s="39"/>
      <c r="CY5" s="39"/>
      <c r="CZ5" s="39"/>
      <c r="DA5" s="39"/>
      <c r="DB5" s="39"/>
      <c r="DC5" s="39"/>
      <c r="DD5" s="39"/>
      <c r="DE5" s="39"/>
      <c r="DF5" s="39"/>
      <c r="DG5" s="39"/>
      <c r="DH5" s="39"/>
      <c r="DI5" s="39"/>
      <c r="DJ5" s="39"/>
      <c r="DK5" s="39"/>
      <c r="DL5" s="39"/>
      <c r="DM5" s="39"/>
      <c r="DN5" s="39"/>
      <c r="DO5" s="39"/>
      <c r="DP5" s="39"/>
      <c r="DQ5" s="39"/>
      <c r="DR5" s="39"/>
      <c r="DS5" s="39"/>
      <c r="DT5" s="39"/>
      <c r="DU5" s="39"/>
      <c r="DV5" s="39"/>
      <c r="DW5" s="39"/>
      <c r="DX5" s="39"/>
      <c r="DY5" s="39"/>
      <c r="DZ5" s="39"/>
      <c r="EA5" s="39"/>
      <c r="EB5" s="39"/>
      <c r="EC5" s="39"/>
      <c r="ED5" s="39"/>
      <c r="EE5" s="39"/>
      <c r="EF5" s="39"/>
      <c r="EG5" s="39"/>
      <c r="EH5" s="39"/>
      <c r="EI5" s="39"/>
      <c r="EJ5" s="39"/>
      <c r="EK5" s="39"/>
      <c r="EL5" s="39"/>
      <c r="EM5" s="39"/>
      <c r="EN5" s="39"/>
      <c r="EO5" s="39"/>
      <c r="EP5" s="39"/>
      <c r="EQ5" s="39"/>
      <c r="ER5" s="39"/>
      <c r="ES5" s="39"/>
      <c r="ET5" s="39"/>
      <c r="EU5" s="39"/>
      <c r="EV5" s="39"/>
      <c r="EW5" s="39"/>
      <c r="EX5" s="39"/>
      <c r="EY5" s="39"/>
      <c r="EZ5" s="39"/>
      <c r="FA5" s="39"/>
      <c r="FB5" s="39"/>
      <c r="FC5" s="39"/>
      <c r="FD5" s="39"/>
      <c r="FE5" s="39"/>
      <c r="FF5" s="39"/>
      <c r="FG5" s="39"/>
      <c r="FH5" s="39"/>
      <c r="FI5" s="39"/>
      <c r="FJ5" s="39"/>
      <c r="FK5" s="39"/>
      <c r="FL5" s="39"/>
      <c r="FM5" s="39"/>
      <c r="FN5" s="39"/>
      <c r="FO5" s="39"/>
      <c r="FP5" s="39"/>
      <c r="FQ5" s="39"/>
      <c r="FR5" s="39"/>
      <c r="FS5" s="39"/>
      <c r="FT5" s="39"/>
      <c r="FU5" s="39"/>
      <c r="FV5" s="39"/>
      <c r="FW5" s="39"/>
      <c r="FX5" s="39"/>
      <c r="FY5" s="39"/>
      <c r="FZ5" s="39"/>
      <c r="GA5" s="39"/>
      <c r="GB5" s="39"/>
      <c r="GC5" s="39"/>
    </row>
    <row r="6" spans="1:185" s="27" customFormat="1" ht="12.75" customHeight="1">
      <c r="A6" s="45"/>
      <c r="B6" s="581" t="s">
        <v>209</v>
      </c>
      <c r="C6" s="588" t="s">
        <v>185</v>
      </c>
      <c r="D6" s="589"/>
      <c r="E6" s="589"/>
      <c r="F6" s="46"/>
      <c r="G6" s="47"/>
      <c r="H6" s="47"/>
      <c r="I6" s="47"/>
      <c r="J6" s="47"/>
      <c r="K6" s="47"/>
      <c r="L6" s="47"/>
      <c r="M6" s="47"/>
      <c r="N6" s="39"/>
      <c r="O6" s="39"/>
      <c r="P6" s="39"/>
      <c r="Q6" s="39"/>
      <c r="R6" s="39"/>
      <c r="S6" s="39"/>
      <c r="T6" s="39"/>
      <c r="U6" s="39"/>
      <c r="V6" s="39"/>
      <c r="W6" s="39"/>
      <c r="X6" s="39"/>
      <c r="Y6" s="39"/>
      <c r="Z6" s="39"/>
      <c r="AA6" s="39"/>
      <c r="AB6" s="39"/>
      <c r="AC6" s="39"/>
      <c r="AD6" s="39"/>
      <c r="AE6" s="39"/>
      <c r="AF6" s="39"/>
      <c r="AG6" s="39"/>
      <c r="AH6" s="39"/>
      <c r="AI6" s="39"/>
      <c r="AJ6" s="39"/>
      <c r="AK6" s="39"/>
      <c r="AL6" s="39"/>
      <c r="AM6" s="39"/>
      <c r="AN6" s="39"/>
      <c r="AO6" s="39"/>
      <c r="AP6" s="39"/>
      <c r="AQ6" s="39"/>
      <c r="AR6" s="39"/>
      <c r="AS6" s="39"/>
      <c r="AT6" s="39"/>
      <c r="AU6" s="39"/>
      <c r="AV6" s="39"/>
      <c r="AW6" s="39"/>
      <c r="AX6" s="39"/>
      <c r="AY6" s="39"/>
      <c r="AZ6" s="39"/>
      <c r="BA6" s="39"/>
      <c r="BB6" s="39"/>
      <c r="BC6" s="39"/>
      <c r="BD6" s="39"/>
      <c r="BE6" s="39"/>
      <c r="BF6" s="39"/>
      <c r="BG6" s="39"/>
      <c r="BH6" s="39"/>
      <c r="BI6" s="39"/>
      <c r="BJ6" s="39"/>
      <c r="BK6" s="39"/>
      <c r="BL6" s="39"/>
      <c r="BM6" s="39"/>
      <c r="BN6" s="39"/>
      <c r="BO6" s="39"/>
      <c r="BP6" s="39"/>
      <c r="BQ6" s="39"/>
      <c r="BR6" s="39"/>
      <c r="BS6" s="39"/>
      <c r="BT6" s="39"/>
      <c r="BU6" s="39"/>
      <c r="BV6" s="39"/>
      <c r="BW6" s="39"/>
      <c r="BX6" s="39"/>
      <c r="BY6" s="39"/>
      <c r="BZ6" s="39"/>
      <c r="CA6" s="39"/>
      <c r="CB6" s="39"/>
      <c r="CC6" s="39"/>
      <c r="CD6" s="39"/>
      <c r="CE6" s="39"/>
      <c r="CF6" s="39"/>
      <c r="CG6" s="39"/>
      <c r="CH6" s="39"/>
      <c r="CI6" s="39"/>
      <c r="CJ6" s="39"/>
      <c r="CK6" s="39"/>
      <c r="CL6" s="39"/>
      <c r="CM6" s="39"/>
      <c r="CN6" s="39"/>
      <c r="CO6" s="39"/>
      <c r="CP6" s="39"/>
      <c r="CQ6" s="39"/>
      <c r="CR6" s="39"/>
      <c r="CS6" s="39"/>
      <c r="CT6" s="39"/>
      <c r="CU6" s="39"/>
      <c r="CV6" s="39"/>
      <c r="CW6" s="39"/>
      <c r="CX6" s="39"/>
      <c r="CY6" s="39"/>
      <c r="CZ6" s="39"/>
      <c r="DA6" s="39"/>
      <c r="DB6" s="39"/>
      <c r="DC6" s="39"/>
      <c r="DD6" s="39"/>
      <c r="DE6" s="39"/>
      <c r="DF6" s="39"/>
      <c r="DG6" s="39"/>
      <c r="DH6" s="39"/>
      <c r="DI6" s="39"/>
      <c r="DJ6" s="39"/>
      <c r="DK6" s="39"/>
      <c r="DL6" s="39"/>
      <c r="DM6" s="39"/>
      <c r="DN6" s="39"/>
      <c r="DO6" s="39"/>
      <c r="DP6" s="39"/>
      <c r="DQ6" s="39"/>
      <c r="DR6" s="39"/>
      <c r="DS6" s="39"/>
      <c r="DT6" s="39"/>
      <c r="DU6" s="39"/>
      <c r="DV6" s="39"/>
      <c r="DW6" s="39"/>
      <c r="DX6" s="39"/>
      <c r="DY6" s="39"/>
      <c r="DZ6" s="39"/>
      <c r="EA6" s="39"/>
      <c r="EB6" s="39"/>
      <c r="EC6" s="39"/>
      <c r="ED6" s="39"/>
      <c r="EE6" s="39"/>
      <c r="EF6" s="39"/>
      <c r="EG6" s="39"/>
      <c r="EH6" s="39"/>
      <c r="EI6" s="39"/>
      <c r="EJ6" s="39"/>
      <c r="EK6" s="39"/>
      <c r="EL6" s="39"/>
      <c r="EM6" s="39"/>
      <c r="EN6" s="39"/>
      <c r="EO6" s="39"/>
      <c r="EP6" s="39"/>
      <c r="EQ6" s="39"/>
      <c r="ER6" s="39"/>
      <c r="ES6" s="39"/>
      <c r="ET6" s="39"/>
      <c r="EU6" s="39"/>
      <c r="EV6" s="39"/>
      <c r="EW6" s="39"/>
      <c r="EX6" s="39"/>
      <c r="EY6" s="39"/>
      <c r="EZ6" s="39"/>
      <c r="FA6" s="39"/>
      <c r="FB6" s="39"/>
      <c r="FC6" s="39"/>
      <c r="FD6" s="39"/>
      <c r="FE6" s="39"/>
      <c r="FF6" s="39"/>
      <c r="FG6" s="39"/>
      <c r="FH6" s="39"/>
      <c r="FI6" s="39"/>
      <c r="FJ6" s="39"/>
      <c r="FK6" s="39"/>
      <c r="FL6" s="39"/>
      <c r="FM6" s="39"/>
      <c r="FN6" s="39"/>
      <c r="FO6" s="39"/>
      <c r="FP6" s="39"/>
      <c r="FQ6" s="39"/>
      <c r="FR6" s="39"/>
      <c r="FS6" s="39"/>
      <c r="FT6" s="39"/>
      <c r="FU6" s="39"/>
      <c r="FV6" s="39"/>
      <c r="FW6" s="39"/>
      <c r="FX6" s="39"/>
      <c r="FY6" s="39"/>
      <c r="FZ6" s="39"/>
      <c r="GA6" s="39"/>
      <c r="GB6" s="39"/>
      <c r="GC6" s="39"/>
    </row>
    <row r="7" spans="1:185" s="27" customFormat="1" ht="9.75" customHeight="1">
      <c r="A7" s="48"/>
      <c r="B7" s="582"/>
      <c r="C7" s="50"/>
      <c r="D7" s="590" t="s">
        <v>184</v>
      </c>
      <c r="E7" s="591"/>
      <c r="F7" s="49"/>
      <c r="G7" s="51"/>
      <c r="H7" s="51"/>
      <c r="I7" s="51"/>
      <c r="J7" s="51"/>
      <c r="K7" s="51"/>
      <c r="L7" s="51"/>
      <c r="M7" s="51"/>
      <c r="N7" s="39"/>
      <c r="O7" s="39"/>
      <c r="P7" s="39"/>
      <c r="Q7" s="39"/>
      <c r="R7" s="39"/>
      <c r="S7" s="39"/>
      <c r="T7" s="39"/>
      <c r="U7" s="39"/>
      <c r="V7" s="39"/>
      <c r="W7" s="39"/>
      <c r="X7" s="39"/>
      <c r="Y7" s="39"/>
      <c r="Z7" s="39"/>
      <c r="AA7" s="39"/>
      <c r="AB7" s="39"/>
      <c r="AC7" s="39"/>
      <c r="AD7" s="39"/>
      <c r="AE7" s="39"/>
      <c r="AF7" s="39"/>
      <c r="AG7" s="39"/>
      <c r="AH7" s="39"/>
      <c r="AI7" s="39"/>
      <c r="AJ7" s="39"/>
      <c r="AK7" s="39"/>
      <c r="AL7" s="39"/>
      <c r="AM7" s="39"/>
      <c r="AN7" s="39"/>
      <c r="AO7" s="39"/>
      <c r="AP7" s="39"/>
      <c r="AQ7" s="39"/>
      <c r="AR7" s="39"/>
      <c r="AS7" s="39"/>
      <c r="AT7" s="39"/>
      <c r="AU7" s="39"/>
      <c r="AV7" s="39"/>
      <c r="AW7" s="39"/>
      <c r="AX7" s="39"/>
      <c r="AY7" s="39"/>
      <c r="AZ7" s="39"/>
      <c r="BA7" s="39"/>
      <c r="BB7" s="39"/>
      <c r="BC7" s="39"/>
      <c r="BD7" s="39"/>
      <c r="BE7" s="39"/>
      <c r="BF7" s="39"/>
      <c r="BG7" s="39"/>
      <c r="BH7" s="39"/>
      <c r="BI7" s="39"/>
      <c r="BJ7" s="39"/>
      <c r="BK7" s="39"/>
      <c r="BL7" s="39"/>
      <c r="BM7" s="39"/>
      <c r="BN7" s="39"/>
      <c r="BO7" s="39"/>
      <c r="BP7" s="39"/>
      <c r="BQ7" s="39"/>
      <c r="BR7" s="39"/>
      <c r="BS7" s="39"/>
      <c r="BT7" s="39"/>
      <c r="BU7" s="39"/>
      <c r="BV7" s="39"/>
      <c r="BW7" s="39"/>
      <c r="BX7" s="39"/>
      <c r="BY7" s="39"/>
      <c r="BZ7" s="39"/>
      <c r="CA7" s="39"/>
      <c r="CB7" s="39"/>
      <c r="CC7" s="39"/>
      <c r="CD7" s="39"/>
      <c r="CE7" s="39"/>
      <c r="CF7" s="39"/>
      <c r="CG7" s="39"/>
      <c r="CH7" s="39"/>
      <c r="CI7" s="39"/>
      <c r="CJ7" s="39"/>
      <c r="CK7" s="39"/>
      <c r="CL7" s="39"/>
      <c r="CM7" s="39"/>
      <c r="CN7" s="39"/>
      <c r="CO7" s="39"/>
      <c r="CP7" s="39"/>
      <c r="CQ7" s="39"/>
      <c r="CR7" s="39"/>
      <c r="CS7" s="39"/>
      <c r="CT7" s="39"/>
      <c r="CU7" s="39"/>
      <c r="CV7" s="39"/>
      <c r="CW7" s="39"/>
      <c r="CX7" s="39"/>
      <c r="CY7" s="39"/>
      <c r="CZ7" s="39"/>
      <c r="DA7" s="39"/>
      <c r="DB7" s="39"/>
      <c r="DC7" s="39"/>
      <c r="DD7" s="39"/>
      <c r="DE7" s="39"/>
      <c r="DF7" s="39"/>
      <c r="DG7" s="39"/>
      <c r="DH7" s="39"/>
      <c r="DI7" s="39"/>
      <c r="DJ7" s="39"/>
      <c r="DK7" s="39"/>
      <c r="DL7" s="39"/>
      <c r="DM7" s="39"/>
      <c r="DN7" s="39"/>
      <c r="DO7" s="39"/>
      <c r="DP7" s="39"/>
      <c r="DQ7" s="39"/>
      <c r="DR7" s="39"/>
      <c r="DS7" s="39"/>
      <c r="DT7" s="39"/>
      <c r="DU7" s="39"/>
      <c r="DV7" s="39"/>
      <c r="DW7" s="39"/>
      <c r="DX7" s="39"/>
      <c r="DY7" s="39"/>
      <c r="DZ7" s="39"/>
      <c r="EA7" s="39"/>
      <c r="EB7" s="39"/>
      <c r="EC7" s="39"/>
      <c r="ED7" s="39"/>
      <c r="EE7" s="39"/>
      <c r="EF7" s="39"/>
      <c r="EG7" s="39"/>
      <c r="EH7" s="39"/>
      <c r="EI7" s="39"/>
      <c r="EJ7" s="39"/>
      <c r="EK7" s="39"/>
      <c r="EL7" s="39"/>
      <c r="EM7" s="39"/>
      <c r="EN7" s="39"/>
      <c r="EO7" s="39"/>
      <c r="EP7" s="39"/>
      <c r="EQ7" s="39"/>
      <c r="ER7" s="39"/>
      <c r="ES7" s="39"/>
      <c r="ET7" s="39"/>
      <c r="EU7" s="39"/>
      <c r="EV7" s="39"/>
      <c r="EW7" s="39"/>
      <c r="EX7" s="39"/>
      <c r="EY7" s="39"/>
      <c r="EZ7" s="39"/>
      <c r="FA7" s="39"/>
      <c r="FB7" s="39"/>
      <c r="FC7" s="39"/>
      <c r="FD7" s="39"/>
      <c r="FE7" s="39"/>
      <c r="FF7" s="39"/>
      <c r="FG7" s="39"/>
      <c r="FH7" s="39"/>
      <c r="FI7" s="39"/>
      <c r="FJ7" s="39"/>
      <c r="FK7" s="39"/>
      <c r="FL7" s="39"/>
      <c r="FM7" s="39"/>
      <c r="FN7" s="39"/>
      <c r="FO7" s="39"/>
      <c r="FP7" s="39"/>
      <c r="FQ7" s="39"/>
      <c r="FR7" s="39"/>
      <c r="FS7" s="39"/>
      <c r="FT7" s="39"/>
      <c r="FU7" s="39"/>
      <c r="FV7" s="39"/>
      <c r="FW7" s="39"/>
      <c r="FX7" s="39"/>
      <c r="FY7" s="39"/>
      <c r="FZ7" s="39"/>
      <c r="GA7" s="39"/>
      <c r="GB7" s="39"/>
      <c r="GC7" s="39"/>
    </row>
    <row r="8" spans="1:185" s="27" customFormat="1" ht="9.75" customHeight="1">
      <c r="A8" s="48"/>
      <c r="B8" s="582"/>
      <c r="C8" s="52" t="s">
        <v>160</v>
      </c>
      <c r="D8" s="592"/>
      <c r="E8" s="593"/>
      <c r="F8" s="49" t="s">
        <v>169</v>
      </c>
      <c r="G8" s="51"/>
      <c r="H8" s="51"/>
      <c r="I8" s="51"/>
      <c r="J8" s="51"/>
      <c r="K8" s="51"/>
      <c r="L8" s="51"/>
      <c r="M8" s="51"/>
      <c r="N8" s="39"/>
      <c r="O8" s="39"/>
      <c r="P8" s="39"/>
      <c r="Q8" s="39"/>
      <c r="R8" s="39"/>
      <c r="S8" s="39"/>
      <c r="T8" s="39"/>
      <c r="U8" s="39"/>
      <c r="V8" s="39"/>
      <c r="W8" s="39"/>
      <c r="X8" s="39"/>
      <c r="Y8" s="39"/>
      <c r="Z8" s="39"/>
      <c r="AA8" s="39"/>
      <c r="AB8" s="39"/>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39"/>
      <c r="CN8" s="39"/>
      <c r="CO8" s="39"/>
      <c r="CP8" s="39"/>
      <c r="CQ8" s="39"/>
      <c r="CR8" s="39"/>
      <c r="CS8" s="39"/>
      <c r="CT8" s="39"/>
      <c r="CU8" s="39"/>
      <c r="CV8" s="39"/>
      <c r="CW8" s="39"/>
      <c r="CX8" s="39"/>
      <c r="CY8" s="39"/>
      <c r="CZ8" s="39"/>
      <c r="DA8" s="39"/>
      <c r="DB8" s="39"/>
      <c r="DC8" s="39"/>
      <c r="DD8" s="39"/>
      <c r="DE8" s="39"/>
      <c r="DF8" s="39"/>
      <c r="DG8" s="39"/>
      <c r="DH8" s="39"/>
      <c r="DI8" s="39"/>
      <c r="DJ8" s="39"/>
      <c r="DK8" s="39"/>
      <c r="DL8" s="39"/>
      <c r="DM8" s="39"/>
      <c r="DN8" s="39"/>
      <c r="DO8" s="39"/>
      <c r="DP8" s="39"/>
      <c r="DQ8" s="39"/>
      <c r="DR8" s="39"/>
      <c r="DS8" s="39"/>
      <c r="DT8" s="39"/>
      <c r="DU8" s="39"/>
      <c r="DV8" s="39"/>
      <c r="DW8" s="39"/>
      <c r="DX8" s="39"/>
      <c r="DY8" s="39"/>
      <c r="DZ8" s="39"/>
      <c r="EA8" s="39"/>
      <c r="EB8" s="39"/>
      <c r="EC8" s="39"/>
      <c r="ED8" s="39"/>
      <c r="EE8" s="39"/>
      <c r="EF8" s="39"/>
      <c r="EG8" s="39"/>
      <c r="EH8" s="39"/>
      <c r="EI8" s="39"/>
      <c r="EJ8" s="39"/>
      <c r="EK8" s="39"/>
      <c r="EL8" s="39"/>
      <c r="EM8" s="39"/>
      <c r="EN8" s="39"/>
      <c r="EO8" s="39"/>
      <c r="EP8" s="39"/>
      <c r="EQ8" s="39"/>
      <c r="ER8" s="39"/>
      <c r="ES8" s="39"/>
      <c r="ET8" s="39"/>
      <c r="EU8" s="39"/>
      <c r="EV8" s="39"/>
      <c r="EW8" s="39"/>
      <c r="EX8" s="39"/>
      <c r="EY8" s="39"/>
      <c r="EZ8" s="39"/>
      <c r="FA8" s="39"/>
      <c r="FB8" s="39"/>
      <c r="FC8" s="39"/>
      <c r="FD8" s="39"/>
      <c r="FE8" s="39"/>
      <c r="FF8" s="39"/>
      <c r="FG8" s="39"/>
      <c r="FH8" s="39"/>
      <c r="FI8" s="39"/>
      <c r="FJ8" s="39"/>
      <c r="FK8" s="39"/>
      <c r="FL8" s="39"/>
      <c r="FM8" s="39"/>
      <c r="FN8" s="39"/>
      <c r="FO8" s="39"/>
      <c r="FP8" s="39"/>
      <c r="FQ8" s="39"/>
      <c r="FR8" s="39"/>
      <c r="FS8" s="39"/>
      <c r="FT8" s="39"/>
      <c r="FU8" s="39"/>
      <c r="FV8" s="39"/>
      <c r="FW8" s="39"/>
      <c r="FX8" s="39"/>
      <c r="FY8" s="39"/>
      <c r="FZ8" s="39"/>
      <c r="GA8" s="39"/>
      <c r="GB8" s="39"/>
      <c r="GC8" s="39"/>
    </row>
    <row r="9" spans="1:185" s="27" customFormat="1" ht="13.5" customHeight="1">
      <c r="A9" s="48"/>
      <c r="B9" s="582"/>
      <c r="C9" s="53"/>
      <c r="D9" s="50" t="s">
        <v>176</v>
      </c>
      <c r="E9" s="50" t="s">
        <v>185</v>
      </c>
      <c r="F9" s="54"/>
      <c r="G9" s="55"/>
      <c r="H9" s="55"/>
      <c r="I9" s="55"/>
      <c r="J9" s="55"/>
      <c r="K9" s="55"/>
      <c r="L9" s="55"/>
      <c r="M9" s="55"/>
      <c r="N9" s="39"/>
      <c r="O9" s="39"/>
      <c r="P9" s="39"/>
      <c r="Q9" s="39"/>
      <c r="R9" s="39"/>
      <c r="S9" s="39"/>
      <c r="T9" s="39"/>
      <c r="U9" s="39"/>
      <c r="V9" s="39"/>
      <c r="W9" s="39"/>
      <c r="X9" s="39"/>
      <c r="Y9" s="39"/>
      <c r="Z9" s="39"/>
      <c r="AA9" s="39"/>
      <c r="AB9" s="39"/>
      <c r="AC9" s="39"/>
      <c r="AD9" s="39"/>
      <c r="AE9" s="39"/>
      <c r="AF9" s="39"/>
      <c r="AG9" s="39"/>
      <c r="AH9" s="39"/>
      <c r="AI9" s="39"/>
      <c r="AJ9" s="39"/>
      <c r="AK9" s="39"/>
      <c r="AL9" s="39"/>
      <c r="AM9" s="39"/>
      <c r="AN9" s="39"/>
      <c r="AO9" s="39"/>
      <c r="AP9" s="39"/>
      <c r="AQ9" s="39"/>
      <c r="AR9" s="39"/>
      <c r="AS9" s="39"/>
      <c r="AT9" s="39"/>
      <c r="AU9" s="39"/>
      <c r="AV9" s="39"/>
      <c r="AW9" s="39"/>
      <c r="AX9" s="39"/>
      <c r="AY9" s="39"/>
      <c r="AZ9" s="39"/>
      <c r="BA9" s="39"/>
      <c r="BB9" s="39"/>
      <c r="BC9" s="39"/>
      <c r="BD9" s="39"/>
      <c r="BE9" s="39"/>
      <c r="BF9" s="39"/>
      <c r="BG9" s="39"/>
      <c r="BH9" s="39"/>
      <c r="BI9" s="39"/>
      <c r="BJ9" s="39"/>
      <c r="BK9" s="39"/>
      <c r="BL9" s="39"/>
      <c r="BM9" s="39"/>
      <c r="BN9" s="39"/>
      <c r="BO9" s="39"/>
      <c r="BP9" s="39"/>
      <c r="BQ9" s="39"/>
      <c r="BR9" s="39"/>
      <c r="BS9" s="39"/>
      <c r="BT9" s="39"/>
      <c r="BU9" s="39"/>
      <c r="BV9" s="39"/>
      <c r="BW9" s="39"/>
      <c r="BX9" s="39"/>
      <c r="BY9" s="39"/>
      <c r="BZ9" s="39"/>
      <c r="CA9" s="39"/>
      <c r="CB9" s="39"/>
      <c r="CC9" s="39"/>
      <c r="CD9" s="39"/>
      <c r="CE9" s="39"/>
      <c r="CF9" s="39"/>
      <c r="CG9" s="39"/>
      <c r="CH9" s="39"/>
      <c r="CI9" s="39"/>
      <c r="CJ9" s="39"/>
      <c r="CK9" s="39"/>
      <c r="CL9" s="39"/>
      <c r="CM9" s="39"/>
      <c r="CN9" s="39"/>
      <c r="CO9" s="39"/>
      <c r="CP9" s="39"/>
      <c r="CQ9" s="39"/>
      <c r="CR9" s="39"/>
      <c r="CS9" s="39"/>
      <c r="CT9" s="39"/>
      <c r="CU9" s="39"/>
      <c r="CV9" s="39"/>
      <c r="CW9" s="39"/>
      <c r="CX9" s="39"/>
      <c r="CY9" s="39"/>
      <c r="CZ9" s="39"/>
      <c r="DA9" s="39"/>
      <c r="DB9" s="39"/>
      <c r="DC9" s="39"/>
      <c r="DD9" s="39"/>
      <c r="DE9" s="39"/>
      <c r="DF9" s="39"/>
      <c r="DG9" s="39"/>
      <c r="DH9" s="39"/>
      <c r="DI9" s="39"/>
      <c r="DJ9" s="39"/>
      <c r="DK9" s="39"/>
      <c r="DL9" s="39"/>
      <c r="DM9" s="39"/>
      <c r="DN9" s="39"/>
      <c r="DO9" s="39"/>
      <c r="DP9" s="39"/>
      <c r="DQ9" s="39"/>
      <c r="DR9" s="39"/>
      <c r="DS9" s="39"/>
      <c r="DT9" s="39"/>
      <c r="DU9" s="39"/>
      <c r="DV9" s="39"/>
      <c r="DW9" s="39"/>
      <c r="DX9" s="39"/>
      <c r="DY9" s="39"/>
      <c r="DZ9" s="39"/>
      <c r="EA9" s="39"/>
      <c r="EB9" s="39"/>
      <c r="EC9" s="39"/>
      <c r="ED9" s="39"/>
      <c r="EE9" s="39"/>
      <c r="EF9" s="39"/>
      <c r="EG9" s="39"/>
      <c r="EH9" s="39"/>
      <c r="EI9" s="39"/>
      <c r="EJ9" s="39"/>
      <c r="EK9" s="39"/>
      <c r="EL9" s="39"/>
      <c r="EM9" s="39"/>
      <c r="EN9" s="39"/>
      <c r="EO9" s="39"/>
      <c r="EP9" s="39"/>
      <c r="EQ9" s="39"/>
      <c r="ER9" s="39"/>
      <c r="ES9" s="39"/>
      <c r="ET9" s="39"/>
      <c r="EU9" s="39"/>
      <c r="EV9" s="39"/>
      <c r="EW9" s="39"/>
      <c r="EX9" s="39"/>
      <c r="EY9" s="39"/>
      <c r="EZ9" s="39"/>
      <c r="FA9" s="39"/>
      <c r="FB9" s="39"/>
      <c r="FC9" s="39"/>
      <c r="FD9" s="39"/>
      <c r="FE9" s="39"/>
      <c r="FF9" s="39"/>
      <c r="FG9" s="39"/>
      <c r="FH9" s="39"/>
      <c r="FI9" s="39"/>
      <c r="FJ9" s="39"/>
      <c r="FK9" s="39"/>
      <c r="FL9" s="39"/>
      <c r="FM9" s="39"/>
      <c r="FN9" s="39"/>
      <c r="FO9" s="39"/>
      <c r="FP9" s="39"/>
      <c r="FQ9" s="39"/>
      <c r="FR9" s="39"/>
      <c r="FS9" s="39"/>
      <c r="FT9" s="39"/>
      <c r="FU9" s="39"/>
      <c r="FV9" s="39"/>
      <c r="FW9" s="39"/>
      <c r="FX9" s="39"/>
      <c r="FY9" s="39"/>
      <c r="FZ9" s="39"/>
      <c r="GA9" s="39"/>
      <c r="GB9" s="39"/>
      <c r="GC9" s="39"/>
    </row>
    <row r="10" spans="1:185" s="27" customFormat="1" ht="9.75" customHeight="1">
      <c r="A10" s="56"/>
      <c r="B10" s="583"/>
      <c r="C10" s="57"/>
      <c r="D10" s="57"/>
      <c r="E10" s="57" t="s">
        <v>160</v>
      </c>
      <c r="F10" s="22"/>
      <c r="G10" s="55"/>
      <c r="H10" s="55"/>
      <c r="I10" s="55"/>
      <c r="J10" s="55"/>
      <c r="K10" s="55"/>
      <c r="L10" s="55"/>
      <c r="M10" s="55"/>
      <c r="N10" s="39"/>
      <c r="O10" s="39"/>
      <c r="P10" s="39"/>
      <c r="Q10" s="39"/>
      <c r="R10" s="39"/>
      <c r="S10" s="39"/>
      <c r="T10" s="39"/>
      <c r="U10" s="39"/>
      <c r="V10" s="39"/>
      <c r="W10" s="39"/>
      <c r="X10" s="39"/>
      <c r="Y10" s="39"/>
      <c r="Z10" s="39"/>
      <c r="AA10" s="39"/>
      <c r="AB10" s="39"/>
      <c r="AC10" s="39"/>
      <c r="AD10" s="39"/>
      <c r="AE10" s="39"/>
      <c r="AF10" s="39"/>
      <c r="AG10" s="39"/>
      <c r="AH10" s="39"/>
      <c r="AI10" s="39"/>
      <c r="AJ10" s="39"/>
      <c r="AK10" s="39"/>
      <c r="AL10" s="39"/>
      <c r="AM10" s="39"/>
      <c r="AN10" s="39"/>
      <c r="AO10" s="39"/>
      <c r="AP10" s="39"/>
      <c r="AQ10" s="39"/>
      <c r="AR10" s="39"/>
      <c r="AS10" s="39"/>
      <c r="AT10" s="39"/>
      <c r="AU10" s="39"/>
      <c r="AV10" s="39"/>
      <c r="AW10" s="39"/>
      <c r="AX10" s="39"/>
      <c r="AY10" s="39"/>
      <c r="AZ10" s="39"/>
      <c r="BA10" s="39"/>
      <c r="BB10" s="39"/>
      <c r="BC10" s="39"/>
      <c r="BD10" s="39"/>
      <c r="BE10" s="39"/>
      <c r="BF10" s="39"/>
      <c r="BG10" s="39"/>
      <c r="BH10" s="39"/>
      <c r="BI10" s="39"/>
      <c r="BJ10" s="39"/>
      <c r="BK10" s="39"/>
      <c r="BL10" s="39"/>
      <c r="BM10" s="39"/>
      <c r="BN10" s="39"/>
      <c r="BO10" s="39"/>
      <c r="BP10" s="39"/>
      <c r="BQ10" s="39"/>
      <c r="BR10" s="39"/>
      <c r="BS10" s="39"/>
      <c r="BT10" s="39"/>
      <c r="BU10" s="39"/>
      <c r="BV10" s="39"/>
      <c r="BW10" s="39"/>
      <c r="BX10" s="39"/>
      <c r="BY10" s="39"/>
      <c r="BZ10" s="39"/>
      <c r="CA10" s="39"/>
      <c r="CB10" s="39"/>
      <c r="CC10" s="39"/>
      <c r="CD10" s="39"/>
      <c r="CE10" s="39"/>
      <c r="CF10" s="39"/>
      <c r="CG10" s="39"/>
      <c r="CH10" s="39"/>
      <c r="CI10" s="39"/>
      <c r="CJ10" s="39"/>
      <c r="CK10" s="39"/>
      <c r="CL10" s="39"/>
      <c r="CM10" s="39"/>
      <c r="CN10" s="39"/>
      <c r="CO10" s="39"/>
      <c r="CP10" s="39"/>
      <c r="CQ10" s="39"/>
      <c r="CR10" s="39"/>
      <c r="CS10" s="39"/>
      <c r="CT10" s="39"/>
      <c r="CU10" s="39"/>
      <c r="CV10" s="39"/>
      <c r="CW10" s="39"/>
      <c r="CX10" s="39"/>
      <c r="CY10" s="39"/>
      <c r="CZ10" s="39"/>
      <c r="DA10" s="39"/>
      <c r="DB10" s="39"/>
      <c r="DC10" s="39"/>
      <c r="DD10" s="39"/>
      <c r="DE10" s="39"/>
      <c r="DF10" s="39"/>
      <c r="DG10" s="39"/>
      <c r="DH10" s="39"/>
      <c r="DI10" s="39"/>
      <c r="DJ10" s="39"/>
      <c r="DK10" s="39"/>
      <c r="DL10" s="39"/>
      <c r="DM10" s="39"/>
      <c r="DN10" s="39"/>
      <c r="DO10" s="39"/>
      <c r="DP10" s="39"/>
      <c r="DQ10" s="39"/>
      <c r="DR10" s="39"/>
      <c r="DS10" s="39"/>
      <c r="DT10" s="39"/>
      <c r="DU10" s="39"/>
      <c r="DV10" s="39"/>
      <c r="DW10" s="39"/>
      <c r="DX10" s="39"/>
      <c r="DY10" s="39"/>
      <c r="DZ10" s="39"/>
      <c r="EA10" s="39"/>
      <c r="EB10" s="39"/>
      <c r="EC10" s="39"/>
      <c r="ED10" s="39"/>
      <c r="EE10" s="39"/>
      <c r="EF10" s="39"/>
      <c r="EG10" s="39"/>
      <c r="EH10" s="39"/>
      <c r="EI10" s="39"/>
      <c r="EJ10" s="39"/>
      <c r="EK10" s="39"/>
      <c r="EL10" s="39"/>
      <c r="EM10" s="39"/>
      <c r="EN10" s="39"/>
      <c r="EO10" s="39"/>
      <c r="EP10" s="39"/>
      <c r="EQ10" s="39"/>
      <c r="ER10" s="39"/>
      <c r="ES10" s="39"/>
      <c r="ET10" s="39"/>
      <c r="EU10" s="39"/>
      <c r="EV10" s="39"/>
      <c r="EW10" s="39"/>
      <c r="EX10" s="39"/>
      <c r="EY10" s="39"/>
      <c r="EZ10" s="39"/>
      <c r="FA10" s="39"/>
      <c r="FB10" s="39"/>
      <c r="FC10" s="39"/>
      <c r="FD10" s="39"/>
      <c r="FE10" s="39"/>
      <c r="FF10" s="39"/>
      <c r="FG10" s="39"/>
      <c r="FH10" s="39"/>
      <c r="FI10" s="39"/>
      <c r="FJ10" s="39"/>
      <c r="FK10" s="39"/>
      <c r="FL10" s="39"/>
      <c r="FM10" s="39"/>
      <c r="FN10" s="39"/>
      <c r="FO10" s="39"/>
      <c r="FP10" s="39"/>
      <c r="FQ10" s="39"/>
      <c r="FR10" s="39"/>
      <c r="FS10" s="39"/>
      <c r="FT10" s="39"/>
      <c r="FU10" s="39"/>
      <c r="FV10" s="39"/>
      <c r="FW10" s="39"/>
      <c r="FX10" s="39"/>
      <c r="FY10" s="39"/>
      <c r="FZ10" s="39"/>
      <c r="GA10" s="39"/>
      <c r="GB10" s="39"/>
      <c r="GC10" s="39"/>
    </row>
    <row r="11" spans="1:185" s="27" customFormat="1" ht="10.5" customHeight="1">
      <c r="A11" s="58" t="s">
        <v>147</v>
      </c>
      <c r="B11" s="58">
        <v>1</v>
      </c>
      <c r="C11" s="59">
        <v>2</v>
      </c>
      <c r="D11" s="59">
        <v>3</v>
      </c>
      <c r="E11" s="59">
        <v>4</v>
      </c>
      <c r="F11" s="59">
        <v>5</v>
      </c>
      <c r="G11" s="60"/>
      <c r="H11" s="60"/>
      <c r="I11" s="60"/>
      <c r="J11" s="60"/>
      <c r="K11" s="60"/>
      <c r="L11" s="60"/>
      <c r="M11" s="60"/>
      <c r="N11" s="39"/>
      <c r="O11" s="39"/>
      <c r="P11" s="39"/>
      <c r="Q11" s="39"/>
      <c r="R11" s="39"/>
      <c r="S11" s="39"/>
      <c r="T11" s="39"/>
      <c r="U11" s="39"/>
      <c r="V11" s="39"/>
      <c r="W11" s="39"/>
      <c r="X11" s="39"/>
      <c r="Y11" s="39"/>
      <c r="Z11" s="39"/>
      <c r="AA11" s="39"/>
      <c r="AB11" s="39"/>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c r="CC11" s="39"/>
      <c r="CD11" s="39"/>
      <c r="CE11" s="39"/>
      <c r="CF11" s="39"/>
      <c r="CG11" s="39"/>
      <c r="CH11" s="39"/>
      <c r="CI11" s="39"/>
      <c r="CJ11" s="39"/>
      <c r="CK11" s="39"/>
      <c r="CL11" s="39"/>
      <c r="CM11" s="39"/>
      <c r="CN11" s="39"/>
      <c r="CO11" s="39"/>
      <c r="CP11" s="39"/>
      <c r="CQ11" s="39"/>
      <c r="CR11" s="39"/>
      <c r="CS11" s="39"/>
      <c r="CT11" s="39"/>
      <c r="CU11" s="39"/>
      <c r="CV11" s="39"/>
      <c r="CW11" s="39"/>
      <c r="CX11" s="39"/>
      <c r="CY11" s="39"/>
      <c r="CZ11" s="39"/>
      <c r="DA11" s="39"/>
      <c r="DB11" s="39"/>
      <c r="DC11" s="39"/>
      <c r="DD11" s="39"/>
      <c r="DE11" s="39"/>
      <c r="DF11" s="39"/>
      <c r="DG11" s="39"/>
      <c r="DH11" s="39"/>
      <c r="DI11" s="39"/>
      <c r="DJ11" s="39"/>
      <c r="DK11" s="39"/>
      <c r="DL11" s="39"/>
      <c r="DM11" s="39"/>
      <c r="DN11" s="39"/>
      <c r="DO11" s="39"/>
      <c r="DP11" s="39"/>
      <c r="DQ11" s="39"/>
      <c r="DR11" s="39"/>
      <c r="DS11" s="39"/>
      <c r="DT11" s="39"/>
      <c r="DU11" s="39"/>
      <c r="DV11" s="39"/>
      <c r="DW11" s="39"/>
      <c r="DX11" s="39"/>
      <c r="DY11" s="39"/>
      <c r="DZ11" s="39"/>
      <c r="EA11" s="39"/>
      <c r="EB11" s="39"/>
      <c r="EC11" s="39"/>
      <c r="ED11" s="39"/>
      <c r="EE11" s="39"/>
      <c r="EF11" s="39"/>
      <c r="EG11" s="39"/>
      <c r="EH11" s="39"/>
      <c r="EI11" s="39"/>
      <c r="EJ11" s="39"/>
      <c r="EK11" s="39"/>
      <c r="EL11" s="39"/>
      <c r="EM11" s="39"/>
      <c r="EN11" s="39"/>
      <c r="EO11" s="39"/>
      <c r="EP11" s="39"/>
      <c r="EQ11" s="39"/>
      <c r="ER11" s="39"/>
      <c r="ES11" s="39"/>
      <c r="ET11" s="39"/>
      <c r="EU11" s="39"/>
      <c r="EV11" s="39"/>
      <c r="EW11" s="39"/>
      <c r="EX11" s="39"/>
      <c r="EY11" s="39"/>
      <c r="EZ11" s="39"/>
      <c r="FA11" s="39"/>
      <c r="FB11" s="39"/>
      <c r="FC11" s="39"/>
      <c r="FD11" s="39"/>
      <c r="FE11" s="39"/>
      <c r="FF11" s="39"/>
      <c r="FG11" s="39"/>
      <c r="FH11" s="39"/>
      <c r="FI11" s="39"/>
      <c r="FJ11" s="39"/>
      <c r="FK11" s="39"/>
      <c r="FL11" s="39"/>
      <c r="FM11" s="39"/>
      <c r="FN11" s="39"/>
      <c r="FO11" s="39"/>
      <c r="FP11" s="39"/>
      <c r="FQ11" s="39"/>
      <c r="FR11" s="39"/>
      <c r="FS11" s="39"/>
      <c r="FT11" s="39"/>
      <c r="FU11" s="39"/>
      <c r="FV11" s="39"/>
      <c r="FW11" s="39"/>
      <c r="FX11" s="39"/>
      <c r="FY11" s="39"/>
      <c r="FZ11" s="39"/>
      <c r="GA11" s="39"/>
      <c r="GB11" s="39"/>
      <c r="GC11" s="39"/>
    </row>
    <row r="12" spans="1:185" s="27" customFormat="1" ht="13.5" customHeight="1">
      <c r="A12" s="124" t="s">
        <v>210</v>
      </c>
      <c r="B12" s="123">
        <f>SUM(B13,B16,B17)</f>
        <v>906</v>
      </c>
      <c r="C12" s="123">
        <f>SUM(C13,C16,C17)</f>
        <v>41</v>
      </c>
      <c r="D12" s="123">
        <f>SUM(D13,D16,D17)</f>
        <v>19</v>
      </c>
      <c r="E12" s="123">
        <f>SUM(E13,E16,E17)</f>
        <v>0</v>
      </c>
      <c r="F12" s="199"/>
      <c r="G12" s="37"/>
      <c r="H12" s="446" t="str">
        <f>IF(OR(B12&lt;C12,B12&lt;D12,B12&lt;E12),"Er","")</f>
        <v/>
      </c>
      <c r="I12" s="446" t="str">
        <f>IF(OR(B12&lt;C12,C12&lt;E12),"Er","")</f>
        <v/>
      </c>
      <c r="J12" s="446" t="str">
        <f>IF(OR(B12&lt;D12,D12&lt;E12),"Er","")</f>
        <v/>
      </c>
      <c r="K12" s="446" t="str">
        <f>IF(OR(B12&lt;E12,C12&lt;E12,D12&lt;E12),"Er","")</f>
        <v/>
      </c>
      <c r="L12" s="37"/>
      <c r="M12" s="37"/>
      <c r="N12" s="39"/>
      <c r="O12" s="39"/>
      <c r="P12" s="39"/>
      <c r="Q12" s="39"/>
      <c r="R12" s="39"/>
      <c r="S12" s="39"/>
      <c r="T12" s="39"/>
      <c r="U12" s="39"/>
      <c r="V12" s="39"/>
      <c r="W12" s="39"/>
      <c r="X12" s="39"/>
      <c r="Y12" s="39"/>
      <c r="Z12" s="39"/>
      <c r="AA12" s="39"/>
      <c r="AB12" s="39"/>
      <c r="AC12" s="39"/>
      <c r="AD12" s="39"/>
      <c r="AE12" s="39"/>
      <c r="AF12" s="39"/>
      <c r="AG12" s="39"/>
      <c r="AH12" s="39"/>
      <c r="AI12" s="39"/>
      <c r="AJ12" s="39"/>
      <c r="AK12" s="39"/>
      <c r="AL12" s="39"/>
      <c r="AM12" s="39"/>
      <c r="AN12" s="39"/>
      <c r="AO12" s="39"/>
      <c r="AP12" s="39"/>
      <c r="AQ12" s="39"/>
      <c r="AR12" s="39"/>
      <c r="AS12" s="39"/>
      <c r="AT12" s="39"/>
      <c r="AU12" s="39"/>
      <c r="AV12" s="39"/>
      <c r="AW12" s="39"/>
      <c r="AX12" s="39"/>
      <c r="AY12" s="39"/>
      <c r="AZ12" s="39"/>
      <c r="BA12" s="39"/>
      <c r="BB12" s="39"/>
      <c r="BC12" s="39"/>
      <c r="BD12" s="39"/>
      <c r="BE12" s="39"/>
      <c r="BF12" s="39"/>
      <c r="BG12" s="39"/>
      <c r="BH12" s="39"/>
      <c r="BI12" s="39"/>
      <c r="BJ12" s="39"/>
      <c r="BK12" s="39"/>
      <c r="BL12" s="39"/>
      <c r="BM12" s="39"/>
      <c r="BN12" s="39"/>
      <c r="BO12" s="39"/>
      <c r="BP12" s="39"/>
      <c r="BQ12" s="39"/>
      <c r="BR12" s="39"/>
      <c r="BS12" s="39"/>
      <c r="BT12" s="39"/>
      <c r="BU12" s="39"/>
      <c r="BV12" s="39"/>
      <c r="BW12" s="39"/>
      <c r="BX12" s="39"/>
      <c r="BY12" s="39"/>
      <c r="BZ12" s="39"/>
      <c r="CA12" s="39"/>
      <c r="CB12" s="39"/>
      <c r="CC12" s="39"/>
      <c r="CD12" s="39"/>
      <c r="CE12" s="39"/>
      <c r="CF12" s="39"/>
      <c r="CG12" s="39"/>
      <c r="CH12" s="39"/>
      <c r="CI12" s="39"/>
      <c r="CJ12" s="39"/>
      <c r="CK12" s="39"/>
      <c r="CL12" s="39"/>
      <c r="CM12" s="39"/>
      <c r="CN12" s="39"/>
      <c r="CO12" s="39"/>
      <c r="CP12" s="39"/>
      <c r="CQ12" s="39"/>
      <c r="CR12" s="39"/>
      <c r="CS12" s="39"/>
      <c r="CT12" s="39"/>
      <c r="CU12" s="39"/>
      <c r="CV12" s="39"/>
      <c r="CW12" s="39"/>
      <c r="CX12" s="39"/>
      <c r="CY12" s="39"/>
      <c r="CZ12" s="39"/>
      <c r="DA12" s="39"/>
      <c r="DB12" s="39"/>
      <c r="DC12" s="39"/>
      <c r="DD12" s="39"/>
      <c r="DE12" s="39"/>
      <c r="DF12" s="39"/>
      <c r="DG12" s="39"/>
      <c r="DH12" s="39"/>
      <c r="DI12" s="39"/>
      <c r="DJ12" s="39"/>
      <c r="DK12" s="39"/>
      <c r="DL12" s="39"/>
      <c r="DM12" s="39"/>
      <c r="DN12" s="39"/>
      <c r="DO12" s="39"/>
      <c r="DP12" s="39"/>
      <c r="DQ12" s="39"/>
      <c r="DR12" s="39"/>
      <c r="DS12" s="39"/>
      <c r="DT12" s="39"/>
      <c r="DU12" s="39"/>
      <c r="DV12" s="39"/>
      <c r="DW12" s="39"/>
      <c r="DX12" s="39"/>
      <c r="DY12" s="39"/>
      <c r="DZ12" s="39"/>
      <c r="EA12" s="39"/>
      <c r="EB12" s="39"/>
      <c r="EC12" s="39"/>
      <c r="ED12" s="39"/>
      <c r="EE12" s="39"/>
      <c r="EF12" s="39"/>
      <c r="EG12" s="39"/>
      <c r="EH12" s="39"/>
      <c r="EI12" s="39"/>
      <c r="EJ12" s="39"/>
      <c r="EK12" s="39"/>
      <c r="EL12" s="39"/>
      <c r="EM12" s="39"/>
      <c r="EN12" s="39"/>
      <c r="EO12" s="39"/>
      <c r="EP12" s="39"/>
      <c r="EQ12" s="39"/>
      <c r="ER12" s="39"/>
      <c r="ES12" s="39"/>
      <c r="ET12" s="39"/>
      <c r="EU12" s="39"/>
      <c r="EV12" s="39"/>
      <c r="EW12" s="39"/>
      <c r="EX12" s="39"/>
      <c r="EY12" s="39"/>
      <c r="EZ12" s="39"/>
      <c r="FA12" s="39"/>
      <c r="FB12" s="39"/>
      <c r="FC12" s="39"/>
      <c r="FD12" s="39"/>
      <c r="FE12" s="39"/>
      <c r="FF12" s="39"/>
      <c r="FG12" s="39"/>
      <c r="FH12" s="39"/>
      <c r="FI12" s="39"/>
      <c r="FJ12" s="39"/>
      <c r="FK12" s="39"/>
      <c r="FL12" s="39"/>
      <c r="FM12" s="39"/>
      <c r="FN12" s="39"/>
      <c r="FO12" s="39"/>
      <c r="FP12" s="39"/>
      <c r="FQ12" s="39"/>
      <c r="FR12" s="39"/>
      <c r="FS12" s="39"/>
      <c r="FT12" s="39"/>
      <c r="FU12" s="39"/>
      <c r="FV12" s="39"/>
      <c r="FW12" s="39"/>
      <c r="FX12" s="39"/>
      <c r="FY12" s="39"/>
      <c r="FZ12" s="39"/>
      <c r="GA12" s="39"/>
      <c r="GB12" s="39"/>
      <c r="GC12" s="39"/>
    </row>
    <row r="13" spans="1:185" s="27" customFormat="1" ht="13.5" customHeight="1">
      <c r="A13" s="101" t="s">
        <v>211</v>
      </c>
      <c r="B13" s="447">
        <f>SUM(B14:B15)</f>
        <v>906</v>
      </c>
      <c r="C13" s="447">
        <f>SUM(C14:C15)</f>
        <v>41</v>
      </c>
      <c r="D13" s="447">
        <f>SUM(D14:D15)</f>
        <v>19</v>
      </c>
      <c r="E13" s="447">
        <f>SUM(E14:E15)</f>
        <v>0</v>
      </c>
      <c r="F13" s="199"/>
      <c r="G13" s="37"/>
      <c r="H13" s="446" t="str">
        <f t="shared" ref="H13:H37" si="0">IF(OR(B13&lt;C13,B13&lt;D13,B13&lt;E13),"Er","")</f>
        <v/>
      </c>
      <c r="I13" s="446" t="str">
        <f t="shared" ref="I13:I37" si="1">IF(OR(B13&lt;C13,C13&lt;E13),"Er","")</f>
        <v/>
      </c>
      <c r="J13" s="446" t="str">
        <f t="shared" ref="J13:J37" si="2">IF(OR(B13&lt;D13,D13&lt;E13),"Er","")</f>
        <v/>
      </c>
      <c r="K13" s="446" t="str">
        <f t="shared" ref="K13:K37" si="3">IF(OR(B13&lt;E13,C13&lt;E13,D13&lt;E13),"Er","")</f>
        <v/>
      </c>
      <c r="L13" s="37"/>
      <c r="M13" s="37"/>
      <c r="N13" s="39"/>
      <c r="O13" s="39"/>
      <c r="P13" s="39"/>
      <c r="Q13" s="39"/>
      <c r="R13" s="39"/>
      <c r="S13" s="39"/>
      <c r="T13" s="39"/>
      <c r="U13" s="39"/>
      <c r="V13" s="39"/>
      <c r="W13" s="39"/>
      <c r="X13" s="39"/>
      <c r="Y13" s="39"/>
      <c r="Z13" s="39"/>
      <c r="AA13" s="39"/>
      <c r="AB13" s="39"/>
      <c r="AC13" s="39"/>
      <c r="AD13" s="39"/>
      <c r="AE13" s="39"/>
      <c r="AF13" s="39"/>
      <c r="AG13" s="39"/>
      <c r="AH13" s="39"/>
      <c r="AI13" s="39"/>
      <c r="AJ13" s="39"/>
      <c r="AK13" s="39"/>
      <c r="AL13" s="39"/>
      <c r="AM13" s="39"/>
      <c r="AN13" s="39"/>
      <c r="AO13" s="39"/>
      <c r="AP13" s="39"/>
      <c r="AQ13" s="39"/>
      <c r="AR13" s="39"/>
      <c r="AS13" s="39"/>
      <c r="AT13" s="39"/>
      <c r="AU13" s="39"/>
      <c r="AV13" s="39"/>
      <c r="AW13" s="39"/>
      <c r="AX13" s="39"/>
      <c r="AY13" s="39"/>
      <c r="AZ13" s="39"/>
      <c r="BA13" s="39"/>
      <c r="BB13" s="39"/>
      <c r="BC13" s="39"/>
      <c r="BD13" s="39"/>
      <c r="BE13" s="39"/>
      <c r="BF13" s="39"/>
      <c r="BG13" s="39"/>
      <c r="BH13" s="39"/>
      <c r="BI13" s="39"/>
      <c r="BJ13" s="39"/>
      <c r="BK13" s="39"/>
      <c r="BL13" s="39"/>
      <c r="BM13" s="39"/>
      <c r="BN13" s="39"/>
      <c r="BO13" s="39"/>
      <c r="BP13" s="39"/>
      <c r="BQ13" s="39"/>
      <c r="BR13" s="39"/>
      <c r="BS13" s="39"/>
      <c r="BT13" s="39"/>
      <c r="BU13" s="39"/>
      <c r="BV13" s="39"/>
      <c r="BW13" s="39"/>
      <c r="BX13" s="39"/>
      <c r="BY13" s="39"/>
      <c r="BZ13" s="39"/>
      <c r="CA13" s="39"/>
      <c r="CB13" s="39"/>
      <c r="CC13" s="39"/>
      <c r="CD13" s="39"/>
      <c r="CE13" s="39"/>
      <c r="CF13" s="39"/>
      <c r="CG13" s="39"/>
      <c r="CH13" s="39"/>
      <c r="CI13" s="39"/>
      <c r="CJ13" s="39"/>
      <c r="CK13" s="39"/>
      <c r="CL13" s="39"/>
      <c r="CM13" s="39"/>
      <c r="CN13" s="39"/>
      <c r="CO13" s="39"/>
      <c r="CP13" s="39"/>
      <c r="CQ13" s="39"/>
      <c r="CR13" s="39"/>
      <c r="CS13" s="39"/>
      <c r="CT13" s="39"/>
      <c r="CU13" s="39"/>
      <c r="CV13" s="39"/>
      <c r="CW13" s="39"/>
      <c r="CX13" s="39"/>
      <c r="CY13" s="39"/>
      <c r="CZ13" s="39"/>
      <c r="DA13" s="39"/>
      <c r="DB13" s="39"/>
      <c r="DC13" s="39"/>
      <c r="DD13" s="39"/>
      <c r="DE13" s="39"/>
      <c r="DF13" s="39"/>
      <c r="DG13" s="39"/>
      <c r="DH13" s="39"/>
      <c r="DI13" s="39"/>
      <c r="DJ13" s="39"/>
      <c r="DK13" s="39"/>
      <c r="DL13" s="39"/>
      <c r="DM13" s="39"/>
      <c r="DN13" s="39"/>
      <c r="DO13" s="39"/>
      <c r="DP13" s="39"/>
      <c r="DQ13" s="39"/>
      <c r="DR13" s="39"/>
      <c r="DS13" s="39"/>
      <c r="DT13" s="39"/>
      <c r="DU13" s="39"/>
      <c r="DV13" s="39"/>
      <c r="DW13" s="39"/>
      <c r="DX13" s="39"/>
      <c r="DY13" s="39"/>
      <c r="DZ13" s="39"/>
      <c r="EA13" s="39"/>
      <c r="EB13" s="39"/>
      <c r="EC13" s="39"/>
      <c r="ED13" s="39"/>
      <c r="EE13" s="39"/>
      <c r="EF13" s="39"/>
      <c r="EG13" s="39"/>
      <c r="EH13" s="39"/>
      <c r="EI13" s="39"/>
      <c r="EJ13" s="39"/>
      <c r="EK13" s="39"/>
      <c r="EL13" s="39"/>
      <c r="EM13" s="39"/>
      <c r="EN13" s="39"/>
      <c r="EO13" s="39"/>
      <c r="EP13" s="39"/>
      <c r="EQ13" s="39"/>
      <c r="ER13" s="39"/>
      <c r="ES13" s="39"/>
      <c r="ET13" s="39"/>
      <c r="EU13" s="39"/>
      <c r="EV13" s="39"/>
      <c r="EW13" s="39"/>
      <c r="EX13" s="39"/>
      <c r="EY13" s="39"/>
      <c r="EZ13" s="39"/>
      <c r="FA13" s="39"/>
      <c r="FB13" s="39"/>
      <c r="FC13" s="39"/>
      <c r="FD13" s="39"/>
      <c r="FE13" s="39"/>
      <c r="FF13" s="39"/>
      <c r="FG13" s="39"/>
      <c r="FH13" s="39"/>
      <c r="FI13" s="39"/>
      <c r="FJ13" s="39"/>
      <c r="FK13" s="39"/>
      <c r="FL13" s="39"/>
      <c r="FM13" s="39"/>
      <c r="FN13" s="39"/>
      <c r="FO13" s="39"/>
      <c r="FP13" s="39"/>
      <c r="FQ13" s="39"/>
      <c r="FR13" s="39"/>
      <c r="FS13" s="39"/>
      <c r="FT13" s="39"/>
      <c r="FU13" s="39"/>
      <c r="FV13" s="39"/>
      <c r="FW13" s="39"/>
      <c r="FX13" s="39"/>
      <c r="FY13" s="39"/>
      <c r="FZ13" s="39"/>
      <c r="GA13" s="39"/>
      <c r="GB13" s="39"/>
      <c r="GC13" s="39"/>
    </row>
    <row r="14" spans="1:185" s="27" customFormat="1" ht="13.5" customHeight="1">
      <c r="A14" s="61" t="s">
        <v>212</v>
      </c>
      <c r="B14" s="199">
        <v>906</v>
      </c>
      <c r="C14" s="199">
        <v>41</v>
      </c>
      <c r="D14" s="199">
        <v>19</v>
      </c>
      <c r="E14" s="199">
        <v>0</v>
      </c>
      <c r="F14" s="199"/>
      <c r="G14" s="37"/>
      <c r="H14" s="446" t="str">
        <f t="shared" si="0"/>
        <v/>
      </c>
      <c r="I14" s="446" t="str">
        <f t="shared" si="1"/>
        <v/>
      </c>
      <c r="J14" s="446" t="str">
        <f t="shared" si="2"/>
        <v/>
      </c>
      <c r="K14" s="446" t="str">
        <f t="shared" si="3"/>
        <v/>
      </c>
      <c r="L14" s="37"/>
      <c r="M14" s="37"/>
      <c r="N14" s="39"/>
      <c r="O14" s="39"/>
      <c r="P14" s="39"/>
      <c r="Q14" s="39"/>
      <c r="R14" s="39"/>
      <c r="S14" s="39"/>
      <c r="T14" s="39"/>
      <c r="U14" s="39"/>
      <c r="V14" s="39"/>
      <c r="W14" s="39"/>
      <c r="X14" s="39"/>
      <c r="Y14" s="39"/>
      <c r="Z14" s="39"/>
      <c r="AA14" s="39"/>
      <c r="AB14" s="39"/>
      <c r="AC14" s="39"/>
      <c r="AD14" s="39"/>
      <c r="AE14" s="39"/>
      <c r="AF14" s="39"/>
      <c r="AG14" s="39"/>
      <c r="AH14" s="39"/>
      <c r="AI14" s="39"/>
      <c r="AJ14" s="39"/>
      <c r="AK14" s="39"/>
      <c r="AL14" s="39"/>
      <c r="AM14" s="39"/>
      <c r="AN14" s="39"/>
      <c r="AO14" s="39"/>
      <c r="AP14" s="39"/>
      <c r="AQ14" s="39"/>
      <c r="AR14" s="39"/>
      <c r="AS14" s="39"/>
      <c r="AT14" s="39"/>
      <c r="AU14" s="39"/>
      <c r="AV14" s="39"/>
      <c r="AW14" s="39"/>
      <c r="AX14" s="39"/>
      <c r="AY14" s="39"/>
      <c r="AZ14" s="39"/>
      <c r="BA14" s="39"/>
      <c r="BB14" s="39"/>
      <c r="BC14" s="39"/>
      <c r="BD14" s="39"/>
      <c r="BE14" s="39"/>
      <c r="BF14" s="39"/>
      <c r="BG14" s="39"/>
      <c r="BH14" s="39"/>
      <c r="BI14" s="39"/>
      <c r="BJ14" s="39"/>
      <c r="BK14" s="39"/>
      <c r="BL14" s="39"/>
      <c r="BM14" s="39"/>
      <c r="BN14" s="39"/>
      <c r="BO14" s="39"/>
      <c r="BP14" s="39"/>
      <c r="BQ14" s="39"/>
      <c r="BR14" s="39"/>
      <c r="BS14" s="39"/>
      <c r="BT14" s="39"/>
      <c r="BU14" s="39"/>
      <c r="BV14" s="39"/>
      <c r="BW14" s="39"/>
      <c r="BX14" s="39"/>
      <c r="BY14" s="39"/>
      <c r="BZ14" s="39"/>
      <c r="CA14" s="39"/>
      <c r="CB14" s="39"/>
      <c r="CC14" s="39"/>
      <c r="CD14" s="39"/>
      <c r="CE14" s="39"/>
      <c r="CF14" s="39"/>
      <c r="CG14" s="39"/>
      <c r="CH14" s="39"/>
      <c r="CI14" s="39"/>
      <c r="CJ14" s="39"/>
      <c r="CK14" s="39"/>
      <c r="CL14" s="39"/>
      <c r="CM14" s="39"/>
      <c r="CN14" s="39"/>
      <c r="CO14" s="39"/>
      <c r="CP14" s="39"/>
      <c r="CQ14" s="39"/>
      <c r="CR14" s="39"/>
      <c r="CS14" s="39"/>
      <c r="CT14" s="39"/>
      <c r="CU14" s="39"/>
      <c r="CV14" s="39"/>
      <c r="CW14" s="39"/>
      <c r="CX14" s="39"/>
      <c r="CY14" s="39"/>
      <c r="CZ14" s="39"/>
      <c r="DA14" s="39"/>
      <c r="DB14" s="39"/>
      <c r="DC14" s="39"/>
      <c r="DD14" s="39"/>
      <c r="DE14" s="39"/>
      <c r="DF14" s="39"/>
      <c r="DG14" s="39"/>
      <c r="DH14" s="39"/>
      <c r="DI14" s="39"/>
      <c r="DJ14" s="39"/>
      <c r="DK14" s="39"/>
      <c r="DL14" s="39"/>
      <c r="DM14" s="39"/>
      <c r="DN14" s="39"/>
      <c r="DO14" s="39"/>
      <c r="DP14" s="39"/>
      <c r="DQ14" s="39"/>
      <c r="DR14" s="39"/>
      <c r="DS14" s="39"/>
      <c r="DT14" s="39"/>
      <c r="DU14" s="39"/>
      <c r="DV14" s="39"/>
      <c r="DW14" s="39"/>
      <c r="DX14" s="39"/>
      <c r="DY14" s="39"/>
      <c r="DZ14" s="39"/>
      <c r="EA14" s="39"/>
      <c r="EB14" s="39"/>
      <c r="EC14" s="39"/>
      <c r="ED14" s="39"/>
      <c r="EE14" s="39"/>
      <c r="EF14" s="39"/>
      <c r="EG14" s="39"/>
      <c r="EH14" s="39"/>
      <c r="EI14" s="39"/>
      <c r="EJ14" s="39"/>
      <c r="EK14" s="39"/>
      <c r="EL14" s="39"/>
      <c r="EM14" s="39"/>
      <c r="EN14" s="39"/>
      <c r="EO14" s="39"/>
      <c r="EP14" s="39"/>
      <c r="EQ14" s="39"/>
      <c r="ER14" s="39"/>
      <c r="ES14" s="39"/>
      <c r="ET14" s="39"/>
      <c r="EU14" s="39"/>
      <c r="EV14" s="39"/>
      <c r="EW14" s="39"/>
      <c r="EX14" s="39"/>
      <c r="EY14" s="39"/>
      <c r="EZ14" s="39"/>
      <c r="FA14" s="39"/>
      <c r="FB14" s="39"/>
      <c r="FC14" s="39"/>
      <c r="FD14" s="39"/>
      <c r="FE14" s="39"/>
      <c r="FF14" s="39"/>
      <c r="FG14" s="39"/>
      <c r="FH14" s="39"/>
      <c r="FI14" s="39"/>
      <c r="FJ14" s="39"/>
      <c r="FK14" s="39"/>
      <c r="FL14" s="39"/>
      <c r="FM14" s="39"/>
      <c r="FN14" s="39"/>
      <c r="FO14" s="39"/>
      <c r="FP14" s="39"/>
      <c r="FQ14" s="39"/>
      <c r="FR14" s="39"/>
      <c r="FS14" s="39"/>
      <c r="FT14" s="39"/>
      <c r="FU14" s="39"/>
      <c r="FV14" s="39"/>
      <c r="FW14" s="39"/>
      <c r="FX14" s="39"/>
      <c r="FY14" s="39"/>
      <c r="FZ14" s="39"/>
      <c r="GA14" s="39"/>
      <c r="GB14" s="39"/>
      <c r="GC14" s="39"/>
    </row>
    <row r="15" spans="1:185" s="27" customFormat="1" ht="13.5" customHeight="1">
      <c r="A15" s="62" t="s">
        <v>213</v>
      </c>
      <c r="B15" s="199"/>
      <c r="C15" s="199"/>
      <c r="D15" s="199"/>
      <c r="E15" s="199"/>
      <c r="F15" s="199"/>
      <c r="G15" s="37"/>
      <c r="H15" s="446" t="str">
        <f t="shared" si="0"/>
        <v/>
      </c>
      <c r="I15" s="446" t="str">
        <f t="shared" si="1"/>
        <v/>
      </c>
      <c r="J15" s="446" t="str">
        <f t="shared" si="2"/>
        <v/>
      </c>
      <c r="K15" s="446" t="str">
        <f t="shared" si="3"/>
        <v/>
      </c>
      <c r="L15" s="37"/>
      <c r="M15" s="37"/>
      <c r="N15" s="39"/>
      <c r="O15" s="39"/>
      <c r="P15" s="39"/>
      <c r="Q15" s="39"/>
      <c r="R15" s="39"/>
      <c r="S15" s="39"/>
      <c r="T15" s="39"/>
      <c r="U15" s="39"/>
      <c r="V15" s="39"/>
      <c r="W15" s="39"/>
      <c r="X15" s="39"/>
      <c r="Y15" s="39"/>
      <c r="Z15" s="39"/>
      <c r="AA15" s="39"/>
      <c r="AB15" s="39"/>
      <c r="AC15" s="39"/>
      <c r="AD15" s="39"/>
      <c r="AE15" s="39"/>
      <c r="AF15" s="39"/>
      <c r="AG15" s="39"/>
      <c r="AH15" s="39"/>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9"/>
      <c r="BI15" s="39"/>
      <c r="BJ15" s="39"/>
      <c r="BK15" s="39"/>
      <c r="BL15" s="39"/>
      <c r="BM15" s="39"/>
      <c r="BN15" s="39"/>
      <c r="BO15" s="39"/>
      <c r="BP15" s="39"/>
      <c r="BQ15" s="39"/>
      <c r="BR15" s="39"/>
      <c r="BS15" s="39"/>
      <c r="BT15" s="39"/>
      <c r="BU15" s="39"/>
      <c r="BV15" s="39"/>
      <c r="BW15" s="39"/>
      <c r="BX15" s="39"/>
      <c r="BY15" s="39"/>
      <c r="BZ15" s="39"/>
      <c r="CA15" s="39"/>
      <c r="CB15" s="39"/>
      <c r="CC15" s="39"/>
      <c r="CD15" s="39"/>
      <c r="CE15" s="39"/>
      <c r="CF15" s="39"/>
      <c r="CG15" s="39"/>
      <c r="CH15" s="39"/>
      <c r="CI15" s="39"/>
      <c r="CJ15" s="39"/>
      <c r="CK15" s="39"/>
      <c r="CL15" s="39"/>
      <c r="CM15" s="39"/>
      <c r="CN15" s="39"/>
      <c r="CO15" s="39"/>
      <c r="CP15" s="39"/>
      <c r="CQ15" s="39"/>
      <c r="CR15" s="39"/>
      <c r="CS15" s="39"/>
      <c r="CT15" s="39"/>
      <c r="CU15" s="39"/>
      <c r="CV15" s="39"/>
      <c r="CW15" s="39"/>
      <c r="CX15" s="39"/>
      <c r="CY15" s="39"/>
      <c r="CZ15" s="39"/>
      <c r="DA15" s="39"/>
      <c r="DB15" s="39"/>
      <c r="DC15" s="39"/>
      <c r="DD15" s="39"/>
      <c r="DE15" s="39"/>
      <c r="DF15" s="39"/>
      <c r="DG15" s="39"/>
      <c r="DH15" s="39"/>
      <c r="DI15" s="39"/>
      <c r="DJ15" s="39"/>
      <c r="DK15" s="39"/>
      <c r="DL15" s="39"/>
      <c r="DM15" s="39"/>
      <c r="DN15" s="39"/>
      <c r="DO15" s="39"/>
      <c r="DP15" s="39"/>
      <c r="DQ15" s="39"/>
      <c r="DR15" s="39"/>
      <c r="DS15" s="39"/>
      <c r="DT15" s="39"/>
      <c r="DU15" s="39"/>
      <c r="DV15" s="39"/>
      <c r="DW15" s="39"/>
      <c r="DX15" s="39"/>
      <c r="DY15" s="39"/>
      <c r="DZ15" s="39"/>
      <c r="EA15" s="39"/>
      <c r="EB15" s="39"/>
      <c r="EC15" s="39"/>
      <c r="ED15" s="39"/>
      <c r="EE15" s="39"/>
      <c r="EF15" s="39"/>
      <c r="EG15" s="39"/>
      <c r="EH15" s="39"/>
      <c r="EI15" s="39"/>
      <c r="EJ15" s="39"/>
      <c r="EK15" s="39"/>
      <c r="EL15" s="39"/>
      <c r="EM15" s="39"/>
      <c r="EN15" s="39"/>
      <c r="EO15" s="39"/>
      <c r="EP15" s="39"/>
      <c r="EQ15" s="39"/>
      <c r="ER15" s="39"/>
      <c r="ES15" s="39"/>
      <c r="ET15" s="39"/>
      <c r="EU15" s="39"/>
      <c r="EV15" s="39"/>
      <c r="EW15" s="39"/>
      <c r="EX15" s="39"/>
      <c r="EY15" s="39"/>
      <c r="EZ15" s="39"/>
      <c r="FA15" s="39"/>
      <c r="FB15" s="39"/>
      <c r="FC15" s="39"/>
      <c r="FD15" s="39"/>
      <c r="FE15" s="39"/>
      <c r="FF15" s="39"/>
      <c r="FG15" s="39"/>
      <c r="FH15" s="39"/>
      <c r="FI15" s="39"/>
      <c r="FJ15" s="39"/>
      <c r="FK15" s="39"/>
      <c r="FL15" s="39"/>
      <c r="FM15" s="39"/>
      <c r="FN15" s="39"/>
      <c r="FO15" s="39"/>
      <c r="FP15" s="39"/>
      <c r="FQ15" s="39"/>
      <c r="FR15" s="39"/>
      <c r="FS15" s="39"/>
      <c r="FT15" s="39"/>
      <c r="FU15" s="39"/>
      <c r="FV15" s="39"/>
      <c r="FW15" s="39"/>
      <c r="FX15" s="39"/>
      <c r="FY15" s="39"/>
      <c r="FZ15" s="39"/>
      <c r="GA15" s="39"/>
      <c r="GB15" s="39"/>
      <c r="GC15" s="39"/>
    </row>
    <row r="16" spans="1:185" s="27" customFormat="1" ht="13.5" customHeight="1">
      <c r="A16" s="61" t="s">
        <v>214</v>
      </c>
      <c r="B16" s="199"/>
      <c r="C16" s="199"/>
      <c r="D16" s="199"/>
      <c r="E16" s="199"/>
      <c r="F16" s="199"/>
      <c r="G16" s="37"/>
      <c r="H16" s="446" t="str">
        <f t="shared" si="0"/>
        <v/>
      </c>
      <c r="I16" s="446" t="str">
        <f t="shared" si="1"/>
        <v/>
      </c>
      <c r="J16" s="446" t="str">
        <f t="shared" si="2"/>
        <v/>
      </c>
      <c r="K16" s="446" t="str">
        <f t="shared" si="3"/>
        <v/>
      </c>
      <c r="L16" s="37"/>
      <c r="M16" s="37"/>
      <c r="N16" s="39"/>
      <c r="O16" s="39"/>
      <c r="P16" s="39"/>
      <c r="Q16" s="39"/>
      <c r="R16" s="39"/>
      <c r="S16" s="39"/>
      <c r="T16" s="39"/>
      <c r="U16" s="39"/>
      <c r="V16" s="39"/>
      <c r="W16" s="39"/>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c r="CD16" s="39"/>
      <c r="CE16" s="39"/>
      <c r="CF16" s="39"/>
      <c r="CG16" s="39"/>
      <c r="CH16" s="39"/>
      <c r="CI16" s="39"/>
      <c r="CJ16" s="39"/>
      <c r="CK16" s="39"/>
      <c r="CL16" s="39"/>
      <c r="CM16" s="39"/>
      <c r="CN16" s="39"/>
      <c r="CO16" s="39"/>
      <c r="CP16" s="39"/>
      <c r="CQ16" s="39"/>
      <c r="CR16" s="39"/>
      <c r="CS16" s="39"/>
      <c r="CT16" s="39"/>
      <c r="CU16" s="39"/>
      <c r="CV16" s="39"/>
      <c r="CW16" s="39"/>
      <c r="CX16" s="39"/>
      <c r="CY16" s="39"/>
      <c r="CZ16" s="39"/>
      <c r="DA16" s="39"/>
      <c r="DB16" s="39"/>
      <c r="DC16" s="39"/>
      <c r="DD16" s="39"/>
      <c r="DE16" s="39"/>
      <c r="DF16" s="39"/>
      <c r="DG16" s="39"/>
      <c r="DH16" s="39"/>
      <c r="DI16" s="39"/>
      <c r="DJ16" s="39"/>
      <c r="DK16" s="39"/>
      <c r="DL16" s="39"/>
      <c r="DM16" s="39"/>
      <c r="DN16" s="39"/>
      <c r="DO16" s="39"/>
      <c r="DP16" s="39"/>
      <c r="DQ16" s="39"/>
      <c r="DR16" s="39"/>
      <c r="DS16" s="39"/>
      <c r="DT16" s="39"/>
      <c r="DU16" s="39"/>
      <c r="DV16" s="39"/>
      <c r="DW16" s="39"/>
      <c r="DX16" s="39"/>
      <c r="DY16" s="39"/>
      <c r="DZ16" s="39"/>
      <c r="EA16" s="39"/>
      <c r="EB16" s="39"/>
      <c r="EC16" s="39"/>
      <c r="ED16" s="39"/>
      <c r="EE16" s="39"/>
      <c r="EF16" s="39"/>
      <c r="EG16" s="39"/>
      <c r="EH16" s="39"/>
      <c r="EI16" s="39"/>
      <c r="EJ16" s="39"/>
      <c r="EK16" s="39"/>
      <c r="EL16" s="39"/>
      <c r="EM16" s="39"/>
      <c r="EN16" s="39"/>
      <c r="EO16" s="39"/>
      <c r="EP16" s="39"/>
      <c r="EQ16" s="39"/>
      <c r="ER16" s="39"/>
      <c r="ES16" s="39"/>
      <c r="ET16" s="39"/>
      <c r="EU16" s="39"/>
      <c r="EV16" s="39"/>
      <c r="EW16" s="39"/>
      <c r="EX16" s="39"/>
      <c r="EY16" s="39"/>
      <c r="EZ16" s="39"/>
      <c r="FA16" s="39"/>
      <c r="FB16" s="39"/>
      <c r="FC16" s="39"/>
      <c r="FD16" s="39"/>
      <c r="FE16" s="39"/>
      <c r="FF16" s="39"/>
      <c r="FG16" s="39"/>
      <c r="FH16" s="39"/>
      <c r="FI16" s="39"/>
      <c r="FJ16" s="39"/>
      <c r="FK16" s="39"/>
      <c r="FL16" s="39"/>
      <c r="FM16" s="39"/>
      <c r="FN16" s="39"/>
      <c r="FO16" s="39"/>
      <c r="FP16" s="39"/>
      <c r="FQ16" s="39"/>
      <c r="FR16" s="39"/>
      <c r="FS16" s="39"/>
      <c r="FT16" s="39"/>
      <c r="FU16" s="39"/>
      <c r="FV16" s="39"/>
      <c r="FW16" s="39"/>
      <c r="FX16" s="39"/>
      <c r="FY16" s="39"/>
      <c r="FZ16" s="39"/>
      <c r="GA16" s="39"/>
      <c r="GB16" s="39"/>
      <c r="GC16" s="39"/>
    </row>
    <row r="17" spans="1:185" s="27" customFormat="1" ht="13.5" customHeight="1">
      <c r="A17" s="61" t="s">
        <v>215</v>
      </c>
      <c r="B17" s="447">
        <f>SUM(B18:B19)</f>
        <v>0</v>
      </c>
      <c r="C17" s="447">
        <f>SUM(C18:C19)</f>
        <v>0</v>
      </c>
      <c r="D17" s="447">
        <f>SUM(D18:D19)</f>
        <v>0</v>
      </c>
      <c r="E17" s="447">
        <f>SUM(E18:E19)</f>
        <v>0</v>
      </c>
      <c r="F17" s="199"/>
      <c r="G17" s="37"/>
      <c r="H17" s="446" t="str">
        <f t="shared" si="0"/>
        <v/>
      </c>
      <c r="I17" s="446" t="str">
        <f t="shared" si="1"/>
        <v/>
      </c>
      <c r="J17" s="446" t="str">
        <f t="shared" si="2"/>
        <v/>
      </c>
      <c r="K17" s="446" t="str">
        <f t="shared" si="3"/>
        <v/>
      </c>
      <c r="L17" s="37"/>
      <c r="M17" s="37"/>
      <c r="N17" s="39"/>
      <c r="O17" s="39"/>
      <c r="P17" s="39"/>
      <c r="Q17" s="39"/>
      <c r="R17" s="39"/>
      <c r="S17" s="39"/>
      <c r="T17" s="39"/>
      <c r="U17" s="39"/>
      <c r="V17" s="39"/>
      <c r="W17" s="39"/>
      <c r="X17" s="39"/>
      <c r="Y17" s="39"/>
      <c r="Z17" s="39"/>
      <c r="AA17" s="39"/>
      <c r="AB17" s="39"/>
      <c r="AC17" s="39"/>
      <c r="AD17" s="39"/>
      <c r="AE17" s="39"/>
      <c r="AF17" s="39"/>
      <c r="AG17" s="39"/>
      <c r="AH17" s="39"/>
      <c r="AI17" s="39"/>
      <c r="AJ17" s="39"/>
      <c r="AK17" s="39"/>
      <c r="AL17" s="39"/>
      <c r="AM17" s="39"/>
      <c r="AN17" s="39"/>
      <c r="AO17" s="39"/>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c r="CD17" s="39"/>
      <c r="CE17" s="39"/>
      <c r="CF17" s="39"/>
      <c r="CG17" s="39"/>
      <c r="CH17" s="39"/>
      <c r="CI17" s="39"/>
      <c r="CJ17" s="39"/>
      <c r="CK17" s="39"/>
      <c r="CL17" s="39"/>
      <c r="CM17" s="39"/>
      <c r="CN17" s="39"/>
      <c r="CO17" s="39"/>
      <c r="CP17" s="39"/>
      <c r="CQ17" s="39"/>
      <c r="CR17" s="39"/>
      <c r="CS17" s="39"/>
      <c r="CT17" s="39"/>
      <c r="CU17" s="39"/>
      <c r="CV17" s="39"/>
      <c r="CW17" s="39"/>
      <c r="CX17" s="39"/>
      <c r="CY17" s="39"/>
      <c r="CZ17" s="39"/>
      <c r="DA17" s="39"/>
      <c r="DB17" s="39"/>
      <c r="DC17" s="39"/>
      <c r="DD17" s="39"/>
      <c r="DE17" s="39"/>
      <c r="DF17" s="39"/>
      <c r="DG17" s="39"/>
      <c r="DH17" s="39"/>
      <c r="DI17" s="39"/>
      <c r="DJ17" s="39"/>
      <c r="DK17" s="39"/>
      <c r="DL17" s="39"/>
      <c r="DM17" s="39"/>
      <c r="DN17" s="39"/>
      <c r="DO17" s="39"/>
      <c r="DP17" s="39"/>
      <c r="DQ17" s="39"/>
      <c r="DR17" s="39"/>
      <c r="DS17" s="39"/>
      <c r="DT17" s="39"/>
      <c r="DU17" s="39"/>
      <c r="DV17" s="39"/>
      <c r="DW17" s="39"/>
      <c r="DX17" s="39"/>
      <c r="DY17" s="39"/>
      <c r="DZ17" s="39"/>
      <c r="EA17" s="39"/>
      <c r="EB17" s="39"/>
      <c r="EC17" s="39"/>
      <c r="ED17" s="39"/>
      <c r="EE17" s="39"/>
      <c r="EF17" s="39"/>
      <c r="EG17" s="39"/>
      <c r="EH17" s="39"/>
      <c r="EI17" s="39"/>
      <c r="EJ17" s="39"/>
      <c r="EK17" s="39"/>
      <c r="EL17" s="39"/>
      <c r="EM17" s="39"/>
      <c r="EN17" s="39"/>
      <c r="EO17" s="39"/>
      <c r="EP17" s="39"/>
      <c r="EQ17" s="39"/>
      <c r="ER17" s="39"/>
      <c r="ES17" s="39"/>
      <c r="ET17" s="39"/>
      <c r="EU17" s="39"/>
      <c r="EV17" s="39"/>
      <c r="EW17" s="39"/>
      <c r="EX17" s="39"/>
      <c r="EY17" s="39"/>
      <c r="EZ17" s="39"/>
      <c r="FA17" s="39"/>
      <c r="FB17" s="39"/>
      <c r="FC17" s="39"/>
      <c r="FD17" s="39"/>
      <c r="FE17" s="39"/>
      <c r="FF17" s="39"/>
      <c r="FG17" s="39"/>
      <c r="FH17" s="39"/>
      <c r="FI17" s="39"/>
      <c r="FJ17" s="39"/>
      <c r="FK17" s="39"/>
      <c r="FL17" s="39"/>
      <c r="FM17" s="39"/>
      <c r="FN17" s="39"/>
      <c r="FO17" s="39"/>
      <c r="FP17" s="39"/>
      <c r="FQ17" s="39"/>
      <c r="FR17" s="39"/>
      <c r="FS17" s="39"/>
      <c r="FT17" s="39"/>
      <c r="FU17" s="39"/>
      <c r="FV17" s="39"/>
      <c r="FW17" s="39"/>
      <c r="FX17" s="39"/>
      <c r="FY17" s="39"/>
      <c r="FZ17" s="39"/>
      <c r="GA17" s="39"/>
      <c r="GB17" s="39"/>
      <c r="GC17" s="39"/>
    </row>
    <row r="18" spans="1:185" s="27" customFormat="1" ht="13.5" customHeight="1">
      <c r="A18" s="61" t="s">
        <v>216</v>
      </c>
      <c r="B18" s="199"/>
      <c r="C18" s="199"/>
      <c r="D18" s="199"/>
      <c r="E18" s="199"/>
      <c r="F18" s="199"/>
      <c r="G18" s="37"/>
      <c r="H18" s="446" t="str">
        <f t="shared" si="0"/>
        <v/>
      </c>
      <c r="I18" s="446" t="str">
        <f t="shared" si="1"/>
        <v/>
      </c>
      <c r="J18" s="446" t="str">
        <f t="shared" si="2"/>
        <v/>
      </c>
      <c r="K18" s="446" t="str">
        <f t="shared" si="3"/>
        <v/>
      </c>
      <c r="L18" s="37"/>
      <c r="M18" s="37"/>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39"/>
      <c r="AM18" s="39"/>
      <c r="AN18" s="39"/>
      <c r="AO18" s="39"/>
      <c r="AP18" s="39"/>
      <c r="AQ18" s="39"/>
      <c r="AR18" s="39"/>
      <c r="AS18" s="39"/>
      <c r="AT18" s="39"/>
      <c r="AU18" s="39"/>
      <c r="AV18" s="39"/>
      <c r="AW18" s="39"/>
      <c r="AX18" s="39"/>
      <c r="AY18" s="39"/>
      <c r="AZ18" s="39"/>
      <c r="BA18" s="39"/>
      <c r="BB18" s="39"/>
      <c r="BC18" s="39"/>
      <c r="BD18" s="39"/>
      <c r="BE18" s="39"/>
      <c r="BF18" s="39"/>
      <c r="BG18" s="39"/>
      <c r="BH18" s="39"/>
      <c r="BI18" s="39"/>
      <c r="BJ18" s="39"/>
      <c r="BK18" s="39"/>
      <c r="BL18" s="39"/>
      <c r="BM18" s="39"/>
      <c r="BN18" s="39"/>
      <c r="BO18" s="39"/>
      <c r="BP18" s="39"/>
      <c r="BQ18" s="39"/>
      <c r="BR18" s="39"/>
      <c r="BS18" s="39"/>
      <c r="BT18" s="39"/>
      <c r="BU18" s="39"/>
      <c r="BV18" s="39"/>
      <c r="BW18" s="39"/>
      <c r="BX18" s="39"/>
      <c r="BY18" s="39"/>
      <c r="BZ18" s="39"/>
      <c r="CA18" s="39"/>
      <c r="CB18" s="39"/>
      <c r="CC18" s="39"/>
      <c r="CD18" s="39"/>
      <c r="CE18" s="39"/>
      <c r="CF18" s="39"/>
      <c r="CG18" s="39"/>
      <c r="CH18" s="39"/>
      <c r="CI18" s="39"/>
      <c r="CJ18" s="39"/>
      <c r="CK18" s="39"/>
      <c r="CL18" s="39"/>
      <c r="CM18" s="39"/>
      <c r="CN18" s="39"/>
      <c r="CO18" s="39"/>
      <c r="CP18" s="39"/>
      <c r="CQ18" s="39"/>
      <c r="CR18" s="39"/>
      <c r="CS18" s="39"/>
      <c r="CT18" s="39"/>
      <c r="CU18" s="39"/>
      <c r="CV18" s="39"/>
      <c r="CW18" s="39"/>
      <c r="CX18" s="39"/>
      <c r="CY18" s="39"/>
      <c r="CZ18" s="39"/>
      <c r="DA18" s="39"/>
      <c r="DB18" s="39"/>
      <c r="DC18" s="39"/>
      <c r="DD18" s="39"/>
      <c r="DE18" s="39"/>
      <c r="DF18" s="39"/>
      <c r="DG18" s="39"/>
      <c r="DH18" s="39"/>
      <c r="DI18" s="39"/>
      <c r="DJ18" s="39"/>
      <c r="DK18" s="39"/>
      <c r="DL18" s="39"/>
      <c r="DM18" s="39"/>
      <c r="DN18" s="39"/>
      <c r="DO18" s="39"/>
      <c r="DP18" s="39"/>
      <c r="DQ18" s="39"/>
      <c r="DR18" s="39"/>
      <c r="DS18" s="39"/>
      <c r="DT18" s="39"/>
      <c r="DU18" s="39"/>
      <c r="DV18" s="39"/>
      <c r="DW18" s="39"/>
      <c r="DX18" s="39"/>
      <c r="DY18" s="39"/>
      <c r="DZ18" s="39"/>
      <c r="EA18" s="39"/>
      <c r="EB18" s="39"/>
      <c r="EC18" s="39"/>
      <c r="ED18" s="39"/>
      <c r="EE18" s="39"/>
      <c r="EF18" s="39"/>
      <c r="EG18" s="39"/>
      <c r="EH18" s="39"/>
      <c r="EI18" s="39"/>
      <c r="EJ18" s="39"/>
      <c r="EK18" s="39"/>
      <c r="EL18" s="39"/>
      <c r="EM18" s="39"/>
      <c r="EN18" s="39"/>
      <c r="EO18" s="39"/>
      <c r="EP18" s="39"/>
      <c r="EQ18" s="39"/>
      <c r="ER18" s="39"/>
      <c r="ES18" s="39"/>
      <c r="ET18" s="39"/>
      <c r="EU18" s="39"/>
      <c r="EV18" s="39"/>
      <c r="EW18" s="39"/>
      <c r="EX18" s="39"/>
      <c r="EY18" s="39"/>
      <c r="EZ18" s="39"/>
      <c r="FA18" s="39"/>
      <c r="FB18" s="39"/>
      <c r="FC18" s="39"/>
      <c r="FD18" s="39"/>
      <c r="FE18" s="39"/>
      <c r="FF18" s="39"/>
      <c r="FG18" s="39"/>
      <c r="FH18" s="39"/>
      <c r="FI18" s="39"/>
      <c r="FJ18" s="39"/>
      <c r="FK18" s="39"/>
      <c r="FL18" s="39"/>
      <c r="FM18" s="39"/>
      <c r="FN18" s="39"/>
      <c r="FO18" s="39"/>
      <c r="FP18" s="39"/>
      <c r="FQ18" s="39"/>
      <c r="FR18" s="39"/>
      <c r="FS18" s="39"/>
      <c r="FT18" s="39"/>
      <c r="FU18" s="39"/>
      <c r="FV18" s="39"/>
      <c r="FW18" s="39"/>
      <c r="FX18" s="39"/>
      <c r="FY18" s="39"/>
      <c r="FZ18" s="39"/>
      <c r="GA18" s="39"/>
      <c r="GB18" s="39"/>
      <c r="GC18" s="39"/>
    </row>
    <row r="19" spans="1:185" s="27" customFormat="1" ht="13.5" customHeight="1">
      <c r="A19" s="62" t="s">
        <v>217</v>
      </c>
      <c r="B19" s="199"/>
      <c r="C19" s="199"/>
      <c r="D19" s="199"/>
      <c r="E19" s="199"/>
      <c r="F19" s="199"/>
      <c r="G19" s="37"/>
      <c r="H19" s="446" t="str">
        <f t="shared" si="0"/>
        <v/>
      </c>
      <c r="I19" s="446" t="str">
        <f t="shared" si="1"/>
        <v/>
      </c>
      <c r="J19" s="446" t="str">
        <f t="shared" si="2"/>
        <v/>
      </c>
      <c r="K19" s="446" t="str">
        <f t="shared" si="3"/>
        <v/>
      </c>
      <c r="L19" s="37"/>
      <c r="M19" s="37"/>
      <c r="N19" s="39"/>
      <c r="O19" s="39"/>
      <c r="P19" s="39"/>
      <c r="Q19" s="39"/>
      <c r="R19" s="39"/>
      <c r="S19" s="39"/>
      <c r="T19" s="39"/>
      <c r="U19" s="39"/>
      <c r="V19" s="39"/>
      <c r="W19" s="39"/>
      <c r="X19" s="39"/>
      <c r="Y19" s="39"/>
      <c r="Z19" s="39"/>
      <c r="AA19" s="39"/>
      <c r="AB19" s="39"/>
      <c r="AC19" s="39"/>
      <c r="AD19" s="39"/>
      <c r="AE19" s="39"/>
      <c r="AF19" s="39"/>
      <c r="AG19" s="39"/>
      <c r="AH19" s="39"/>
      <c r="AI19" s="39"/>
      <c r="AJ19" s="39"/>
      <c r="AK19" s="39"/>
      <c r="AL19" s="39"/>
      <c r="AM19" s="39"/>
      <c r="AN19" s="39"/>
      <c r="AO19" s="39"/>
      <c r="AP19" s="39"/>
      <c r="AQ19" s="39"/>
      <c r="AR19" s="39"/>
      <c r="AS19" s="39"/>
      <c r="AT19" s="39"/>
      <c r="AU19" s="39"/>
      <c r="AV19" s="39"/>
      <c r="AW19" s="39"/>
      <c r="AX19" s="39"/>
      <c r="AY19" s="39"/>
      <c r="AZ19" s="39"/>
      <c r="BA19" s="39"/>
      <c r="BB19" s="39"/>
      <c r="BC19" s="39"/>
      <c r="BD19" s="39"/>
      <c r="BE19" s="39"/>
      <c r="BF19" s="39"/>
      <c r="BG19" s="39"/>
      <c r="BH19" s="39"/>
      <c r="BI19" s="39"/>
      <c r="BJ19" s="39"/>
      <c r="BK19" s="39"/>
      <c r="BL19" s="39"/>
      <c r="BM19" s="39"/>
      <c r="BN19" s="39"/>
      <c r="BO19" s="39"/>
      <c r="BP19" s="39"/>
      <c r="BQ19" s="39"/>
      <c r="BR19" s="39"/>
      <c r="BS19" s="39"/>
      <c r="BT19" s="39"/>
      <c r="BU19" s="39"/>
      <c r="BV19" s="39"/>
      <c r="BW19" s="39"/>
      <c r="BX19" s="39"/>
      <c r="BY19" s="39"/>
      <c r="BZ19" s="39"/>
      <c r="CA19" s="39"/>
      <c r="CB19" s="39"/>
      <c r="CC19" s="39"/>
      <c r="CD19" s="39"/>
      <c r="CE19" s="39"/>
      <c r="CF19" s="39"/>
      <c r="CG19" s="39"/>
      <c r="CH19" s="39"/>
      <c r="CI19" s="39"/>
      <c r="CJ19" s="39"/>
      <c r="CK19" s="39"/>
      <c r="CL19" s="39"/>
      <c r="CM19" s="39"/>
      <c r="CN19" s="39"/>
      <c r="CO19" s="39"/>
      <c r="CP19" s="39"/>
      <c r="CQ19" s="39"/>
      <c r="CR19" s="39"/>
      <c r="CS19" s="39"/>
      <c r="CT19" s="39"/>
      <c r="CU19" s="39"/>
      <c r="CV19" s="39"/>
      <c r="CW19" s="39"/>
      <c r="CX19" s="39"/>
      <c r="CY19" s="39"/>
      <c r="CZ19" s="39"/>
      <c r="DA19" s="39"/>
      <c r="DB19" s="39"/>
      <c r="DC19" s="39"/>
      <c r="DD19" s="39"/>
      <c r="DE19" s="39"/>
      <c r="DF19" s="39"/>
      <c r="DG19" s="39"/>
      <c r="DH19" s="39"/>
      <c r="DI19" s="39"/>
      <c r="DJ19" s="39"/>
      <c r="DK19" s="39"/>
      <c r="DL19" s="39"/>
      <c r="DM19" s="39"/>
      <c r="DN19" s="39"/>
      <c r="DO19" s="39"/>
      <c r="DP19" s="39"/>
      <c r="DQ19" s="39"/>
      <c r="DR19" s="39"/>
      <c r="DS19" s="39"/>
      <c r="DT19" s="39"/>
      <c r="DU19" s="39"/>
      <c r="DV19" s="39"/>
      <c r="DW19" s="39"/>
      <c r="DX19" s="39"/>
      <c r="DY19" s="39"/>
      <c r="DZ19" s="39"/>
      <c r="EA19" s="39"/>
      <c r="EB19" s="39"/>
      <c r="EC19" s="39"/>
      <c r="ED19" s="39"/>
      <c r="EE19" s="39"/>
      <c r="EF19" s="39"/>
      <c r="EG19" s="39"/>
      <c r="EH19" s="39"/>
      <c r="EI19" s="39"/>
      <c r="EJ19" s="39"/>
      <c r="EK19" s="39"/>
      <c r="EL19" s="39"/>
      <c r="EM19" s="39"/>
      <c r="EN19" s="39"/>
      <c r="EO19" s="39"/>
      <c r="EP19" s="39"/>
      <c r="EQ19" s="39"/>
      <c r="ER19" s="39"/>
      <c r="ES19" s="39"/>
      <c r="ET19" s="39"/>
      <c r="EU19" s="39"/>
      <c r="EV19" s="39"/>
      <c r="EW19" s="39"/>
      <c r="EX19" s="39"/>
      <c r="EY19" s="39"/>
      <c r="EZ19" s="39"/>
      <c r="FA19" s="39"/>
      <c r="FB19" s="39"/>
      <c r="FC19" s="39"/>
      <c r="FD19" s="39"/>
      <c r="FE19" s="39"/>
      <c r="FF19" s="39"/>
      <c r="FG19" s="39"/>
      <c r="FH19" s="39"/>
      <c r="FI19" s="39"/>
      <c r="FJ19" s="39"/>
      <c r="FK19" s="39"/>
      <c r="FL19" s="39"/>
      <c r="FM19" s="39"/>
      <c r="FN19" s="39"/>
      <c r="FO19" s="39"/>
      <c r="FP19" s="39"/>
      <c r="FQ19" s="39"/>
      <c r="FR19" s="39"/>
      <c r="FS19" s="39"/>
      <c r="FT19" s="39"/>
      <c r="FU19" s="39"/>
      <c r="FV19" s="39"/>
      <c r="FW19" s="39"/>
      <c r="FX19" s="39"/>
      <c r="FY19" s="39"/>
      <c r="FZ19" s="39"/>
      <c r="GA19" s="39"/>
      <c r="GB19" s="39"/>
      <c r="GC19" s="39"/>
    </row>
    <row r="20" spans="1:185" s="27" customFormat="1" ht="13.5" customHeight="1">
      <c r="A20" s="124" t="s">
        <v>218</v>
      </c>
      <c r="B20" s="123">
        <f>SUM(B21:B22)</f>
        <v>406</v>
      </c>
      <c r="C20" s="123">
        <f>SUM(C21:C22)</f>
        <v>31</v>
      </c>
      <c r="D20" s="123">
        <f>SUM(D21:D22)</f>
        <v>3</v>
      </c>
      <c r="E20" s="123">
        <f>SUM(E21:E22)</f>
        <v>0</v>
      </c>
      <c r="F20" s="199"/>
      <c r="G20" s="37"/>
      <c r="H20" s="446" t="str">
        <f t="shared" si="0"/>
        <v/>
      </c>
      <c r="I20" s="446" t="str">
        <f t="shared" si="1"/>
        <v/>
      </c>
      <c r="J20" s="446" t="str">
        <f t="shared" si="2"/>
        <v/>
      </c>
      <c r="K20" s="446" t="str">
        <f t="shared" si="3"/>
        <v/>
      </c>
      <c r="L20" s="37"/>
      <c r="M20" s="37"/>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39"/>
      <c r="CM20" s="39"/>
      <c r="CN20" s="39"/>
      <c r="CO20" s="39"/>
      <c r="CP20" s="39"/>
      <c r="CQ20" s="39"/>
      <c r="CR20" s="39"/>
      <c r="CS20" s="39"/>
      <c r="CT20" s="39"/>
      <c r="CU20" s="39"/>
      <c r="CV20" s="39"/>
      <c r="CW20" s="39"/>
      <c r="CX20" s="39"/>
      <c r="CY20" s="39"/>
      <c r="CZ20" s="39"/>
      <c r="DA20" s="39"/>
      <c r="DB20" s="39"/>
      <c r="DC20" s="39"/>
      <c r="DD20" s="39"/>
      <c r="DE20" s="39"/>
      <c r="DF20" s="39"/>
      <c r="DG20" s="39"/>
      <c r="DH20" s="39"/>
      <c r="DI20" s="39"/>
      <c r="DJ20" s="39"/>
      <c r="DK20" s="39"/>
      <c r="DL20" s="39"/>
      <c r="DM20" s="39"/>
      <c r="DN20" s="39"/>
      <c r="DO20" s="39"/>
      <c r="DP20" s="39"/>
      <c r="DQ20" s="39"/>
      <c r="DR20" s="39"/>
      <c r="DS20" s="39"/>
      <c r="DT20" s="39"/>
      <c r="DU20" s="39"/>
      <c r="DV20" s="39"/>
      <c r="DW20" s="39"/>
      <c r="DX20" s="39"/>
      <c r="DY20" s="39"/>
      <c r="DZ20" s="39"/>
      <c r="EA20" s="39"/>
      <c r="EB20" s="39"/>
      <c r="EC20" s="39"/>
      <c r="ED20" s="39"/>
      <c r="EE20" s="39"/>
      <c r="EF20" s="39"/>
      <c r="EG20" s="39"/>
      <c r="EH20" s="39"/>
      <c r="EI20" s="39"/>
      <c r="EJ20" s="39"/>
      <c r="EK20" s="39"/>
      <c r="EL20" s="39"/>
      <c r="EM20" s="39"/>
      <c r="EN20" s="39"/>
      <c r="EO20" s="39"/>
      <c r="EP20" s="39"/>
      <c r="EQ20" s="39"/>
      <c r="ER20" s="39"/>
      <c r="ES20" s="39"/>
      <c r="ET20" s="39"/>
      <c r="EU20" s="39"/>
      <c r="EV20" s="39"/>
      <c r="EW20" s="39"/>
      <c r="EX20" s="39"/>
      <c r="EY20" s="39"/>
      <c r="EZ20" s="39"/>
      <c r="FA20" s="39"/>
      <c r="FB20" s="39"/>
      <c r="FC20" s="39"/>
      <c r="FD20" s="39"/>
      <c r="FE20" s="39"/>
      <c r="FF20" s="39"/>
      <c r="FG20" s="39"/>
      <c r="FH20" s="39"/>
      <c r="FI20" s="39"/>
      <c r="FJ20" s="39"/>
      <c r="FK20" s="39"/>
      <c r="FL20" s="39"/>
      <c r="FM20" s="39"/>
      <c r="FN20" s="39"/>
      <c r="FO20" s="39"/>
      <c r="FP20" s="39"/>
      <c r="FQ20" s="39"/>
      <c r="FR20" s="39"/>
      <c r="FS20" s="39"/>
      <c r="FT20" s="39"/>
      <c r="FU20" s="39"/>
      <c r="FV20" s="39"/>
      <c r="FW20" s="39"/>
      <c r="FX20" s="39"/>
      <c r="FY20" s="39"/>
      <c r="FZ20" s="39"/>
      <c r="GA20" s="39"/>
      <c r="GB20" s="39"/>
      <c r="GC20" s="39"/>
    </row>
    <row r="21" spans="1:185" s="27" customFormat="1" ht="13.5" customHeight="1">
      <c r="A21" s="61" t="s">
        <v>211</v>
      </c>
      <c r="B21" s="199">
        <v>406</v>
      </c>
      <c r="C21" s="199">
        <v>31</v>
      </c>
      <c r="D21" s="199">
        <v>3</v>
      </c>
      <c r="E21" s="199">
        <v>0</v>
      </c>
      <c r="F21" s="199"/>
      <c r="G21" s="37"/>
      <c r="H21" s="446" t="str">
        <f t="shared" si="0"/>
        <v/>
      </c>
      <c r="I21" s="446" t="str">
        <f t="shared" si="1"/>
        <v/>
      </c>
      <c r="J21" s="446" t="str">
        <f t="shared" si="2"/>
        <v/>
      </c>
      <c r="K21" s="446" t="str">
        <f t="shared" si="3"/>
        <v/>
      </c>
      <c r="L21" s="37"/>
      <c r="M21" s="37"/>
      <c r="N21" s="39"/>
      <c r="O21" s="39"/>
      <c r="P21" s="39"/>
      <c r="Q21" s="39"/>
      <c r="R21" s="39"/>
      <c r="S21" s="39"/>
      <c r="T21" s="39"/>
      <c r="U21" s="39"/>
      <c r="V21" s="39"/>
      <c r="W21" s="39"/>
      <c r="X21" s="39"/>
      <c r="Y21" s="39"/>
      <c r="Z21" s="39"/>
      <c r="AA21" s="39"/>
      <c r="AB21" s="39"/>
      <c r="AC21" s="39"/>
      <c r="AD21" s="39"/>
      <c r="AE21" s="39"/>
      <c r="AF21" s="39"/>
      <c r="AG21" s="39"/>
      <c r="AH21" s="39"/>
      <c r="AI21" s="39"/>
      <c r="AJ21" s="39"/>
      <c r="AK21" s="39"/>
      <c r="AL21" s="39"/>
      <c r="AM21" s="39"/>
      <c r="AN21" s="39"/>
      <c r="AO21" s="39"/>
      <c r="AP21" s="39"/>
      <c r="AQ21" s="39"/>
      <c r="AR21" s="39"/>
      <c r="AS21" s="39"/>
      <c r="AT21" s="39"/>
      <c r="AU21" s="39"/>
      <c r="AV21" s="39"/>
      <c r="AW21" s="39"/>
      <c r="AX21" s="39"/>
      <c r="AY21" s="39"/>
      <c r="AZ21" s="39"/>
      <c r="BA21" s="39"/>
      <c r="BB21" s="39"/>
      <c r="BC21" s="39"/>
      <c r="BD21" s="39"/>
      <c r="BE21" s="39"/>
      <c r="BF21" s="39"/>
      <c r="BG21" s="39"/>
      <c r="BH21" s="39"/>
      <c r="BI21" s="39"/>
      <c r="BJ21" s="39"/>
      <c r="BK21" s="39"/>
      <c r="BL21" s="39"/>
      <c r="BM21" s="39"/>
      <c r="BN21" s="39"/>
      <c r="BO21" s="39"/>
      <c r="BP21" s="39"/>
      <c r="BQ21" s="39"/>
      <c r="BR21" s="39"/>
      <c r="BS21" s="39"/>
      <c r="BT21" s="39"/>
      <c r="BU21" s="39"/>
      <c r="BV21" s="39"/>
      <c r="BW21" s="39"/>
      <c r="BX21" s="39"/>
      <c r="BY21" s="39"/>
      <c r="BZ21" s="39"/>
      <c r="CA21" s="39"/>
      <c r="CB21" s="39"/>
      <c r="CC21" s="39"/>
      <c r="CD21" s="39"/>
      <c r="CE21" s="39"/>
      <c r="CF21" s="39"/>
      <c r="CG21" s="39"/>
      <c r="CH21" s="39"/>
      <c r="CI21" s="39"/>
      <c r="CJ21" s="39"/>
      <c r="CK21" s="39"/>
      <c r="CL21" s="39"/>
      <c r="CM21" s="39"/>
      <c r="CN21" s="39"/>
      <c r="CO21" s="39"/>
      <c r="CP21" s="39"/>
      <c r="CQ21" s="39"/>
      <c r="CR21" s="39"/>
      <c r="CS21" s="39"/>
      <c r="CT21" s="39"/>
      <c r="CU21" s="39"/>
      <c r="CV21" s="39"/>
      <c r="CW21" s="39"/>
      <c r="CX21" s="39"/>
      <c r="CY21" s="39"/>
      <c r="CZ21" s="39"/>
      <c r="DA21" s="39"/>
      <c r="DB21" s="39"/>
      <c r="DC21" s="39"/>
      <c r="DD21" s="39"/>
      <c r="DE21" s="39"/>
      <c r="DF21" s="39"/>
      <c r="DG21" s="39"/>
      <c r="DH21" s="39"/>
      <c r="DI21" s="39"/>
      <c r="DJ21" s="39"/>
      <c r="DK21" s="39"/>
      <c r="DL21" s="39"/>
      <c r="DM21" s="39"/>
      <c r="DN21" s="39"/>
      <c r="DO21" s="39"/>
      <c r="DP21" s="39"/>
      <c r="DQ21" s="39"/>
      <c r="DR21" s="39"/>
      <c r="DS21" s="39"/>
      <c r="DT21" s="39"/>
      <c r="DU21" s="39"/>
      <c r="DV21" s="39"/>
      <c r="DW21" s="39"/>
      <c r="DX21" s="39"/>
      <c r="DY21" s="39"/>
      <c r="DZ21" s="39"/>
      <c r="EA21" s="39"/>
      <c r="EB21" s="39"/>
      <c r="EC21" s="39"/>
      <c r="ED21" s="39"/>
      <c r="EE21" s="39"/>
      <c r="EF21" s="39"/>
      <c r="EG21" s="39"/>
      <c r="EH21" s="39"/>
      <c r="EI21" s="39"/>
      <c r="EJ21" s="39"/>
      <c r="EK21" s="39"/>
      <c r="EL21" s="39"/>
      <c r="EM21" s="39"/>
      <c r="EN21" s="39"/>
      <c r="EO21" s="39"/>
      <c r="EP21" s="39"/>
      <c r="EQ21" s="39"/>
      <c r="ER21" s="39"/>
      <c r="ES21" s="39"/>
      <c r="ET21" s="39"/>
      <c r="EU21" s="39"/>
      <c r="EV21" s="39"/>
      <c r="EW21" s="39"/>
      <c r="EX21" s="39"/>
      <c r="EY21" s="39"/>
      <c r="EZ21" s="39"/>
      <c r="FA21" s="39"/>
      <c r="FB21" s="39"/>
      <c r="FC21" s="39"/>
      <c r="FD21" s="39"/>
      <c r="FE21" s="39"/>
      <c r="FF21" s="39"/>
      <c r="FG21" s="39"/>
      <c r="FH21" s="39"/>
      <c r="FI21" s="39"/>
      <c r="FJ21" s="39"/>
      <c r="FK21" s="39"/>
      <c r="FL21" s="39"/>
      <c r="FM21" s="39"/>
      <c r="FN21" s="39"/>
      <c r="FO21" s="39"/>
      <c r="FP21" s="39"/>
      <c r="FQ21" s="39"/>
      <c r="FR21" s="39"/>
      <c r="FS21" s="39"/>
      <c r="FT21" s="39"/>
      <c r="FU21" s="39"/>
      <c r="FV21" s="39"/>
      <c r="FW21" s="39"/>
      <c r="FX21" s="39"/>
      <c r="FY21" s="39"/>
      <c r="FZ21" s="39"/>
      <c r="GA21" s="39"/>
      <c r="GB21" s="39"/>
      <c r="GC21" s="39"/>
    </row>
    <row r="22" spans="1:185" s="27" customFormat="1" ht="13.5" customHeight="1">
      <c r="A22" s="61" t="s">
        <v>219</v>
      </c>
      <c r="B22" s="199"/>
      <c r="C22" s="199"/>
      <c r="D22" s="199"/>
      <c r="E22" s="199"/>
      <c r="F22" s="199"/>
      <c r="G22" s="37"/>
      <c r="H22" s="446" t="str">
        <f t="shared" si="0"/>
        <v/>
      </c>
      <c r="I22" s="446" t="str">
        <f t="shared" si="1"/>
        <v/>
      </c>
      <c r="J22" s="446" t="str">
        <f t="shared" si="2"/>
        <v/>
      </c>
      <c r="K22" s="446" t="str">
        <f t="shared" si="3"/>
        <v/>
      </c>
      <c r="L22" s="37"/>
      <c r="M22" s="37"/>
      <c r="N22" s="39"/>
      <c r="O22" s="39"/>
      <c r="P22" s="39"/>
      <c r="Q22" s="39"/>
      <c r="R22" s="39"/>
      <c r="S22" s="39"/>
      <c r="T22" s="39"/>
      <c r="U22" s="39"/>
      <c r="V22" s="39"/>
      <c r="W22" s="39"/>
      <c r="X22" s="39"/>
      <c r="Y22" s="39"/>
      <c r="Z22" s="39"/>
      <c r="AA22" s="39"/>
      <c r="AB22" s="39"/>
      <c r="AC22" s="39"/>
      <c r="AD22" s="39"/>
      <c r="AE22" s="39"/>
      <c r="AF22" s="39"/>
      <c r="AG22" s="39"/>
      <c r="AH22" s="39"/>
      <c r="AI22" s="39"/>
      <c r="AJ22" s="39"/>
      <c r="AK22" s="39"/>
      <c r="AL22" s="39"/>
      <c r="AM22" s="39"/>
      <c r="AN22" s="39"/>
      <c r="AO22" s="39"/>
      <c r="AP22" s="39"/>
      <c r="AQ22" s="39"/>
      <c r="AR22" s="39"/>
      <c r="AS22" s="39"/>
      <c r="AT22" s="39"/>
      <c r="AU22" s="39"/>
      <c r="AV22" s="39"/>
      <c r="AW22" s="39"/>
      <c r="AX22" s="39"/>
      <c r="AY22" s="39"/>
      <c r="AZ22" s="39"/>
      <c r="BA22" s="39"/>
      <c r="BB22" s="39"/>
      <c r="BC22" s="39"/>
      <c r="BD22" s="39"/>
      <c r="BE22" s="39"/>
      <c r="BF22" s="39"/>
      <c r="BG22" s="39"/>
      <c r="BH22" s="39"/>
      <c r="BI22" s="39"/>
      <c r="BJ22" s="39"/>
      <c r="BK22" s="39"/>
      <c r="BL22" s="39"/>
      <c r="BM22" s="39"/>
      <c r="BN22" s="39"/>
      <c r="BO22" s="39"/>
      <c r="BP22" s="39"/>
      <c r="BQ22" s="39"/>
      <c r="BR22" s="39"/>
      <c r="BS22" s="39"/>
      <c r="BT22" s="39"/>
      <c r="BU22" s="39"/>
      <c r="BV22" s="39"/>
      <c r="BW22" s="39"/>
      <c r="BX22" s="39"/>
      <c r="BY22" s="39"/>
      <c r="BZ22" s="39"/>
      <c r="CA22" s="39"/>
      <c r="CB22" s="39"/>
      <c r="CC22" s="39"/>
      <c r="CD22" s="39"/>
      <c r="CE22" s="39"/>
      <c r="CF22" s="39"/>
      <c r="CG22" s="39"/>
      <c r="CH22" s="39"/>
      <c r="CI22" s="39"/>
      <c r="CJ22" s="39"/>
      <c r="CK22" s="39"/>
      <c r="CL22" s="39"/>
      <c r="CM22" s="39"/>
      <c r="CN22" s="39"/>
      <c r="CO22" s="39"/>
      <c r="CP22" s="39"/>
      <c r="CQ22" s="39"/>
      <c r="CR22" s="39"/>
      <c r="CS22" s="39"/>
      <c r="CT22" s="39"/>
      <c r="CU22" s="39"/>
      <c r="CV22" s="39"/>
      <c r="CW22" s="39"/>
      <c r="CX22" s="39"/>
      <c r="CY22" s="39"/>
      <c r="CZ22" s="39"/>
      <c r="DA22" s="39"/>
      <c r="DB22" s="39"/>
      <c r="DC22" s="39"/>
      <c r="DD22" s="39"/>
      <c r="DE22" s="39"/>
      <c r="DF22" s="39"/>
      <c r="DG22" s="39"/>
      <c r="DH22" s="39"/>
      <c r="DI22" s="39"/>
      <c r="DJ22" s="39"/>
      <c r="DK22" s="39"/>
      <c r="DL22" s="39"/>
      <c r="DM22" s="39"/>
      <c r="DN22" s="39"/>
      <c r="DO22" s="39"/>
      <c r="DP22" s="39"/>
      <c r="DQ22" s="39"/>
      <c r="DR22" s="39"/>
      <c r="DS22" s="39"/>
      <c r="DT22" s="39"/>
      <c r="DU22" s="39"/>
      <c r="DV22" s="39"/>
      <c r="DW22" s="39"/>
      <c r="DX22" s="39"/>
      <c r="DY22" s="39"/>
      <c r="DZ22" s="39"/>
      <c r="EA22" s="39"/>
      <c r="EB22" s="39"/>
      <c r="EC22" s="39"/>
      <c r="ED22" s="39"/>
      <c r="EE22" s="39"/>
      <c r="EF22" s="39"/>
      <c r="EG22" s="39"/>
      <c r="EH22" s="39"/>
      <c r="EI22" s="39"/>
      <c r="EJ22" s="39"/>
      <c r="EK22" s="39"/>
      <c r="EL22" s="39"/>
      <c r="EM22" s="39"/>
      <c r="EN22" s="39"/>
      <c r="EO22" s="39"/>
      <c r="EP22" s="39"/>
      <c r="EQ22" s="39"/>
      <c r="ER22" s="39"/>
      <c r="ES22" s="39"/>
      <c r="ET22" s="39"/>
      <c r="EU22" s="39"/>
      <c r="EV22" s="39"/>
      <c r="EW22" s="39"/>
      <c r="EX22" s="39"/>
      <c r="EY22" s="39"/>
      <c r="EZ22" s="39"/>
      <c r="FA22" s="39"/>
      <c r="FB22" s="39"/>
      <c r="FC22" s="39"/>
      <c r="FD22" s="39"/>
      <c r="FE22" s="39"/>
      <c r="FF22" s="39"/>
      <c r="FG22" s="39"/>
      <c r="FH22" s="39"/>
      <c r="FI22" s="39"/>
      <c r="FJ22" s="39"/>
      <c r="FK22" s="39"/>
      <c r="FL22" s="39"/>
      <c r="FM22" s="39"/>
      <c r="FN22" s="39"/>
      <c r="FO22" s="39"/>
      <c r="FP22" s="39"/>
      <c r="FQ22" s="39"/>
      <c r="FR22" s="39"/>
      <c r="FS22" s="39"/>
      <c r="FT22" s="39"/>
      <c r="FU22" s="39"/>
      <c r="FV22" s="39"/>
      <c r="FW22" s="39"/>
      <c r="FX22" s="39"/>
      <c r="FY22" s="39"/>
      <c r="FZ22" s="39"/>
      <c r="GA22" s="39"/>
      <c r="GB22" s="39"/>
      <c r="GC22" s="39"/>
    </row>
    <row r="23" spans="1:185" s="27" customFormat="1" ht="13.5" customHeight="1">
      <c r="A23" s="124" t="s">
        <v>220</v>
      </c>
      <c r="B23" s="123">
        <f>SUM(B24:B26)</f>
        <v>1382</v>
      </c>
      <c r="C23" s="123">
        <f>SUM(C24:C26)</f>
        <v>17</v>
      </c>
      <c r="D23" s="123">
        <f>SUM(D24:D26)</f>
        <v>1</v>
      </c>
      <c r="E23" s="123">
        <f>SUM(E24:E26)</f>
        <v>0</v>
      </c>
      <c r="F23" s="199"/>
      <c r="G23" s="37"/>
      <c r="H23" s="446" t="str">
        <f t="shared" si="0"/>
        <v/>
      </c>
      <c r="I23" s="446" t="str">
        <f t="shared" si="1"/>
        <v/>
      </c>
      <c r="J23" s="446" t="str">
        <f t="shared" si="2"/>
        <v/>
      </c>
      <c r="K23" s="446" t="str">
        <f t="shared" si="3"/>
        <v/>
      </c>
      <c r="L23" s="37"/>
      <c r="M23" s="37"/>
      <c r="N23" s="39"/>
      <c r="O23" s="39"/>
      <c r="P23" s="39"/>
      <c r="Q23" s="39"/>
      <c r="R23" s="39"/>
      <c r="S23" s="39"/>
      <c r="T23" s="39"/>
      <c r="U23" s="39"/>
      <c r="V23" s="39"/>
      <c r="W23" s="39"/>
      <c r="X23" s="39"/>
      <c r="Y23" s="39"/>
      <c r="Z23" s="39"/>
      <c r="AA23" s="39"/>
      <c r="AB23" s="39"/>
      <c r="AC23" s="39"/>
      <c r="AD23" s="39"/>
      <c r="AE23" s="39"/>
      <c r="AF23" s="39"/>
      <c r="AG23" s="39"/>
      <c r="AH23" s="39"/>
      <c r="AI23" s="39"/>
      <c r="AJ23" s="39"/>
      <c r="AK23" s="39"/>
      <c r="AL23" s="39"/>
      <c r="AM23" s="39"/>
      <c r="AN23" s="39"/>
      <c r="AO23" s="39"/>
      <c r="AP23" s="39"/>
      <c r="AQ23" s="39"/>
      <c r="AR23" s="39"/>
      <c r="AS23" s="39"/>
      <c r="AT23" s="39"/>
      <c r="AU23" s="39"/>
      <c r="AV23" s="39"/>
      <c r="AW23" s="39"/>
      <c r="AX23" s="39"/>
      <c r="AY23" s="39"/>
      <c r="AZ23" s="39"/>
      <c r="BA23" s="39"/>
      <c r="BB23" s="39"/>
      <c r="BC23" s="39"/>
      <c r="BD23" s="39"/>
      <c r="BE23" s="39"/>
      <c r="BF23" s="39"/>
      <c r="BG23" s="39"/>
      <c r="BH23" s="39"/>
      <c r="BI23" s="39"/>
      <c r="BJ23" s="39"/>
      <c r="BK23" s="39"/>
      <c r="BL23" s="39"/>
      <c r="BM23" s="39"/>
      <c r="BN23" s="39"/>
      <c r="BO23" s="39"/>
      <c r="BP23" s="39"/>
      <c r="BQ23" s="39"/>
      <c r="BR23" s="39"/>
      <c r="BS23" s="39"/>
      <c r="BT23" s="39"/>
      <c r="BU23" s="39"/>
      <c r="BV23" s="39"/>
      <c r="BW23" s="39"/>
      <c r="BX23" s="39"/>
      <c r="BY23" s="39"/>
      <c r="BZ23" s="39"/>
      <c r="CA23" s="39"/>
      <c r="CB23" s="39"/>
      <c r="CC23" s="39"/>
      <c r="CD23" s="39"/>
      <c r="CE23" s="39"/>
      <c r="CF23" s="39"/>
      <c r="CG23" s="39"/>
      <c r="CH23" s="39"/>
      <c r="CI23" s="39"/>
      <c r="CJ23" s="39"/>
      <c r="CK23" s="39"/>
      <c r="CL23" s="39"/>
      <c r="CM23" s="39"/>
      <c r="CN23" s="39"/>
      <c r="CO23" s="39"/>
      <c r="CP23" s="39"/>
      <c r="CQ23" s="39"/>
      <c r="CR23" s="39"/>
      <c r="CS23" s="39"/>
      <c r="CT23" s="39"/>
      <c r="CU23" s="39"/>
      <c r="CV23" s="39"/>
      <c r="CW23" s="39"/>
      <c r="CX23" s="39"/>
      <c r="CY23" s="39"/>
      <c r="CZ23" s="39"/>
      <c r="DA23" s="39"/>
      <c r="DB23" s="39"/>
      <c r="DC23" s="39"/>
      <c r="DD23" s="39"/>
      <c r="DE23" s="39"/>
      <c r="DF23" s="39"/>
      <c r="DG23" s="39"/>
      <c r="DH23" s="39"/>
      <c r="DI23" s="39"/>
      <c r="DJ23" s="39"/>
      <c r="DK23" s="39"/>
      <c r="DL23" s="39"/>
      <c r="DM23" s="39"/>
      <c r="DN23" s="39"/>
      <c r="DO23" s="39"/>
      <c r="DP23" s="39"/>
      <c r="DQ23" s="39"/>
      <c r="DR23" s="39"/>
      <c r="DS23" s="39"/>
      <c r="DT23" s="39"/>
      <c r="DU23" s="39"/>
      <c r="DV23" s="39"/>
      <c r="DW23" s="39"/>
      <c r="DX23" s="39"/>
      <c r="DY23" s="39"/>
      <c r="DZ23" s="39"/>
      <c r="EA23" s="39"/>
      <c r="EB23" s="39"/>
      <c r="EC23" s="39"/>
      <c r="ED23" s="39"/>
      <c r="EE23" s="39"/>
      <c r="EF23" s="39"/>
      <c r="EG23" s="39"/>
      <c r="EH23" s="39"/>
      <c r="EI23" s="39"/>
      <c r="EJ23" s="39"/>
      <c r="EK23" s="39"/>
      <c r="EL23" s="39"/>
      <c r="EM23" s="39"/>
      <c r="EN23" s="39"/>
      <c r="EO23" s="39"/>
      <c r="EP23" s="39"/>
      <c r="EQ23" s="39"/>
      <c r="ER23" s="39"/>
      <c r="ES23" s="39"/>
      <c r="ET23" s="39"/>
      <c r="EU23" s="39"/>
      <c r="EV23" s="39"/>
      <c r="EW23" s="39"/>
      <c r="EX23" s="39"/>
      <c r="EY23" s="39"/>
      <c r="EZ23" s="39"/>
      <c r="FA23" s="39"/>
      <c r="FB23" s="39"/>
      <c r="FC23" s="39"/>
      <c r="FD23" s="39"/>
      <c r="FE23" s="39"/>
      <c r="FF23" s="39"/>
      <c r="FG23" s="39"/>
      <c r="FH23" s="39"/>
      <c r="FI23" s="39"/>
      <c r="FJ23" s="39"/>
      <c r="FK23" s="39"/>
      <c r="FL23" s="39"/>
      <c r="FM23" s="39"/>
      <c r="FN23" s="39"/>
      <c r="FO23" s="39"/>
      <c r="FP23" s="39"/>
      <c r="FQ23" s="39"/>
      <c r="FR23" s="39"/>
      <c r="FS23" s="39"/>
      <c r="FT23" s="39"/>
      <c r="FU23" s="39"/>
      <c r="FV23" s="39"/>
      <c r="FW23" s="39"/>
      <c r="FX23" s="39"/>
      <c r="FY23" s="39"/>
      <c r="FZ23" s="39"/>
      <c r="GA23" s="39"/>
      <c r="GB23" s="39"/>
      <c r="GC23" s="39"/>
    </row>
    <row r="24" spans="1:185" s="27" customFormat="1" ht="13.5" customHeight="1">
      <c r="A24" s="61" t="s">
        <v>221</v>
      </c>
      <c r="B24" s="199"/>
      <c r="C24" s="199"/>
      <c r="D24" s="199"/>
      <c r="E24" s="199"/>
      <c r="F24" s="199"/>
      <c r="G24" s="37"/>
      <c r="H24" s="446" t="str">
        <f t="shared" si="0"/>
        <v/>
      </c>
      <c r="I24" s="446" t="str">
        <f t="shared" si="1"/>
        <v/>
      </c>
      <c r="J24" s="446" t="str">
        <f t="shared" si="2"/>
        <v/>
      </c>
      <c r="K24" s="446" t="str">
        <f t="shared" si="3"/>
        <v/>
      </c>
      <c r="L24" s="37"/>
      <c r="M24" s="37"/>
      <c r="N24" s="39"/>
      <c r="O24" s="39"/>
      <c r="P24" s="39"/>
      <c r="Q24" s="39"/>
      <c r="R24" s="39"/>
      <c r="S24" s="39"/>
      <c r="T24" s="39"/>
      <c r="U24" s="39"/>
      <c r="V24" s="39"/>
      <c r="W24" s="39"/>
      <c r="X24" s="39"/>
      <c r="Y24" s="39"/>
      <c r="Z24" s="39"/>
      <c r="AA24" s="39"/>
      <c r="AB24" s="39"/>
      <c r="AC24" s="39"/>
      <c r="AD24" s="39"/>
      <c r="AE24" s="39"/>
      <c r="AF24" s="39"/>
      <c r="AG24" s="39"/>
      <c r="AH24" s="39"/>
      <c r="AI24" s="39"/>
      <c r="AJ24" s="39"/>
      <c r="AK24" s="39"/>
      <c r="AL24" s="39"/>
      <c r="AM24" s="39"/>
      <c r="AN24" s="39"/>
      <c r="AO24" s="39"/>
      <c r="AP24" s="39"/>
      <c r="AQ24" s="39"/>
      <c r="AR24" s="39"/>
      <c r="AS24" s="39"/>
      <c r="AT24" s="39"/>
      <c r="AU24" s="39"/>
      <c r="AV24" s="39"/>
      <c r="AW24" s="39"/>
      <c r="AX24" s="39"/>
      <c r="AY24" s="39"/>
      <c r="AZ24" s="39"/>
      <c r="BA24" s="39"/>
      <c r="BB24" s="39"/>
      <c r="BC24" s="39"/>
      <c r="BD24" s="39"/>
      <c r="BE24" s="39"/>
      <c r="BF24" s="39"/>
      <c r="BG24" s="39"/>
      <c r="BH24" s="39"/>
      <c r="BI24" s="39"/>
      <c r="BJ24" s="39"/>
      <c r="BK24" s="39"/>
      <c r="BL24" s="39"/>
      <c r="BM24" s="39"/>
      <c r="BN24" s="39"/>
      <c r="BO24" s="39"/>
      <c r="BP24" s="39"/>
      <c r="BQ24" s="39"/>
      <c r="BR24" s="39"/>
      <c r="BS24" s="39"/>
      <c r="BT24" s="39"/>
      <c r="BU24" s="39"/>
      <c r="BV24" s="39"/>
      <c r="BW24" s="39"/>
      <c r="BX24" s="39"/>
      <c r="BY24" s="39"/>
      <c r="BZ24" s="39"/>
      <c r="CA24" s="39"/>
      <c r="CB24" s="39"/>
      <c r="CC24" s="39"/>
      <c r="CD24" s="39"/>
      <c r="CE24" s="39"/>
      <c r="CF24" s="39"/>
      <c r="CG24" s="39"/>
      <c r="CH24" s="39"/>
      <c r="CI24" s="39"/>
      <c r="CJ24" s="39"/>
      <c r="CK24" s="39"/>
      <c r="CL24" s="39"/>
      <c r="CM24" s="39"/>
      <c r="CN24" s="39"/>
      <c r="CO24" s="39"/>
      <c r="CP24" s="39"/>
      <c r="CQ24" s="39"/>
      <c r="CR24" s="39"/>
      <c r="CS24" s="39"/>
      <c r="CT24" s="39"/>
      <c r="CU24" s="39"/>
      <c r="CV24" s="39"/>
      <c r="CW24" s="39"/>
      <c r="CX24" s="39"/>
      <c r="CY24" s="39"/>
      <c r="CZ24" s="39"/>
      <c r="DA24" s="39"/>
      <c r="DB24" s="39"/>
      <c r="DC24" s="39"/>
      <c r="DD24" s="39"/>
      <c r="DE24" s="39"/>
      <c r="DF24" s="39"/>
      <c r="DG24" s="39"/>
      <c r="DH24" s="39"/>
      <c r="DI24" s="39"/>
      <c r="DJ24" s="39"/>
      <c r="DK24" s="39"/>
      <c r="DL24" s="39"/>
      <c r="DM24" s="39"/>
      <c r="DN24" s="39"/>
      <c r="DO24" s="39"/>
      <c r="DP24" s="39"/>
      <c r="DQ24" s="39"/>
      <c r="DR24" s="39"/>
      <c r="DS24" s="39"/>
      <c r="DT24" s="39"/>
      <c r="DU24" s="39"/>
      <c r="DV24" s="39"/>
      <c r="DW24" s="39"/>
      <c r="DX24" s="39"/>
      <c r="DY24" s="39"/>
      <c r="DZ24" s="39"/>
      <c r="EA24" s="39"/>
      <c r="EB24" s="39"/>
      <c r="EC24" s="39"/>
      <c r="ED24" s="39"/>
      <c r="EE24" s="39"/>
      <c r="EF24" s="39"/>
      <c r="EG24" s="39"/>
      <c r="EH24" s="39"/>
      <c r="EI24" s="39"/>
      <c r="EJ24" s="39"/>
      <c r="EK24" s="39"/>
      <c r="EL24" s="39"/>
      <c r="EM24" s="39"/>
      <c r="EN24" s="39"/>
      <c r="EO24" s="39"/>
      <c r="EP24" s="39"/>
      <c r="EQ24" s="39"/>
      <c r="ER24" s="39"/>
      <c r="ES24" s="39"/>
      <c r="ET24" s="39"/>
      <c r="EU24" s="39"/>
      <c r="EV24" s="39"/>
      <c r="EW24" s="39"/>
      <c r="EX24" s="39"/>
      <c r="EY24" s="39"/>
      <c r="EZ24" s="39"/>
      <c r="FA24" s="39"/>
      <c r="FB24" s="39"/>
      <c r="FC24" s="39"/>
      <c r="FD24" s="39"/>
      <c r="FE24" s="39"/>
      <c r="FF24" s="39"/>
      <c r="FG24" s="39"/>
      <c r="FH24" s="39"/>
      <c r="FI24" s="39"/>
      <c r="FJ24" s="39"/>
      <c r="FK24" s="39"/>
      <c r="FL24" s="39"/>
      <c r="FM24" s="39"/>
      <c r="FN24" s="39"/>
      <c r="FO24" s="39"/>
      <c r="FP24" s="39"/>
      <c r="FQ24" s="39"/>
      <c r="FR24" s="39"/>
      <c r="FS24" s="39"/>
      <c r="FT24" s="39"/>
      <c r="FU24" s="39"/>
      <c r="FV24" s="39"/>
      <c r="FW24" s="39"/>
      <c r="FX24" s="39"/>
      <c r="FY24" s="39"/>
      <c r="FZ24" s="39"/>
      <c r="GA24" s="39"/>
      <c r="GB24" s="39"/>
      <c r="GC24" s="39"/>
    </row>
    <row r="25" spans="1:185" s="27" customFormat="1" ht="13.5" customHeight="1">
      <c r="A25" s="61" t="s">
        <v>222</v>
      </c>
      <c r="B25" s="199"/>
      <c r="C25" s="199"/>
      <c r="D25" s="199"/>
      <c r="E25" s="199"/>
      <c r="F25" s="199"/>
      <c r="G25" s="37"/>
      <c r="H25" s="446" t="str">
        <f t="shared" si="0"/>
        <v/>
      </c>
      <c r="I25" s="446" t="str">
        <f t="shared" si="1"/>
        <v/>
      </c>
      <c r="J25" s="446" t="str">
        <f t="shared" si="2"/>
        <v/>
      </c>
      <c r="K25" s="446" t="str">
        <f t="shared" si="3"/>
        <v/>
      </c>
      <c r="L25" s="37"/>
      <c r="M25" s="37"/>
      <c r="N25" s="39"/>
      <c r="O25" s="39"/>
      <c r="P25" s="39"/>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39"/>
      <c r="AP25" s="39"/>
      <c r="AQ25" s="39"/>
      <c r="AR25" s="39"/>
      <c r="AS25" s="39"/>
      <c r="AT25" s="39"/>
      <c r="AU25" s="39"/>
      <c r="AV25" s="39"/>
      <c r="AW25" s="39"/>
      <c r="AX25" s="39"/>
      <c r="AY25" s="39"/>
      <c r="AZ25" s="39"/>
      <c r="BA25" s="39"/>
      <c r="BB25" s="39"/>
      <c r="BC25" s="39"/>
      <c r="BD25" s="39"/>
      <c r="BE25" s="39"/>
      <c r="BF25" s="39"/>
      <c r="BG25" s="39"/>
      <c r="BH25" s="39"/>
      <c r="BI25" s="39"/>
      <c r="BJ25" s="39"/>
      <c r="BK25" s="39"/>
      <c r="BL25" s="39"/>
      <c r="BM25" s="39"/>
      <c r="BN25" s="39"/>
      <c r="BO25" s="39"/>
      <c r="BP25" s="39"/>
      <c r="BQ25" s="39"/>
      <c r="BR25" s="39"/>
      <c r="BS25" s="39"/>
      <c r="BT25" s="39"/>
      <c r="BU25" s="39"/>
      <c r="BV25" s="39"/>
      <c r="BW25" s="39"/>
      <c r="BX25" s="39"/>
      <c r="BY25" s="39"/>
      <c r="BZ25" s="39"/>
      <c r="CA25" s="39"/>
      <c r="CB25" s="39"/>
      <c r="CC25" s="39"/>
      <c r="CD25" s="39"/>
      <c r="CE25" s="39"/>
      <c r="CF25" s="39"/>
      <c r="CG25" s="39"/>
      <c r="CH25" s="39"/>
      <c r="CI25" s="39"/>
      <c r="CJ25" s="39"/>
      <c r="CK25" s="39"/>
      <c r="CL25" s="39"/>
      <c r="CM25" s="39"/>
      <c r="CN25" s="39"/>
      <c r="CO25" s="39"/>
      <c r="CP25" s="39"/>
      <c r="CQ25" s="39"/>
      <c r="CR25" s="39"/>
      <c r="CS25" s="39"/>
      <c r="CT25" s="39"/>
      <c r="CU25" s="39"/>
      <c r="CV25" s="39"/>
      <c r="CW25" s="39"/>
      <c r="CX25" s="39"/>
      <c r="CY25" s="39"/>
      <c r="CZ25" s="39"/>
      <c r="DA25" s="39"/>
      <c r="DB25" s="39"/>
      <c r="DC25" s="39"/>
      <c r="DD25" s="39"/>
      <c r="DE25" s="39"/>
      <c r="DF25" s="39"/>
      <c r="DG25" s="39"/>
      <c r="DH25" s="39"/>
      <c r="DI25" s="39"/>
      <c r="DJ25" s="39"/>
      <c r="DK25" s="39"/>
      <c r="DL25" s="39"/>
      <c r="DM25" s="39"/>
      <c r="DN25" s="39"/>
      <c r="DO25" s="39"/>
      <c r="DP25" s="39"/>
      <c r="DQ25" s="39"/>
      <c r="DR25" s="39"/>
      <c r="DS25" s="39"/>
      <c r="DT25" s="39"/>
      <c r="DU25" s="39"/>
      <c r="DV25" s="39"/>
      <c r="DW25" s="39"/>
      <c r="DX25" s="39"/>
      <c r="DY25" s="39"/>
      <c r="DZ25" s="39"/>
      <c r="EA25" s="39"/>
      <c r="EB25" s="39"/>
      <c r="EC25" s="39"/>
      <c r="ED25" s="39"/>
      <c r="EE25" s="39"/>
      <c r="EF25" s="39"/>
      <c r="EG25" s="39"/>
      <c r="EH25" s="39"/>
      <c r="EI25" s="39"/>
      <c r="EJ25" s="39"/>
      <c r="EK25" s="39"/>
      <c r="EL25" s="39"/>
      <c r="EM25" s="39"/>
      <c r="EN25" s="39"/>
      <c r="EO25" s="39"/>
      <c r="EP25" s="39"/>
      <c r="EQ25" s="39"/>
      <c r="ER25" s="39"/>
      <c r="ES25" s="39"/>
      <c r="ET25" s="39"/>
      <c r="EU25" s="39"/>
      <c r="EV25" s="39"/>
      <c r="EW25" s="39"/>
      <c r="EX25" s="39"/>
      <c r="EY25" s="39"/>
      <c r="EZ25" s="39"/>
      <c r="FA25" s="39"/>
      <c r="FB25" s="39"/>
      <c r="FC25" s="39"/>
      <c r="FD25" s="39"/>
      <c r="FE25" s="39"/>
      <c r="FF25" s="39"/>
      <c r="FG25" s="39"/>
      <c r="FH25" s="39"/>
      <c r="FI25" s="39"/>
      <c r="FJ25" s="39"/>
      <c r="FK25" s="39"/>
      <c r="FL25" s="39"/>
      <c r="FM25" s="39"/>
      <c r="FN25" s="39"/>
      <c r="FO25" s="39"/>
      <c r="FP25" s="39"/>
      <c r="FQ25" s="39"/>
      <c r="FR25" s="39"/>
      <c r="FS25" s="39"/>
      <c r="FT25" s="39"/>
      <c r="FU25" s="39"/>
      <c r="FV25" s="39"/>
      <c r="FW25" s="39"/>
      <c r="FX25" s="39"/>
      <c r="FY25" s="39"/>
      <c r="FZ25" s="39"/>
      <c r="GA25" s="39"/>
      <c r="GB25" s="39"/>
      <c r="GC25" s="39"/>
    </row>
    <row r="26" spans="1:185" s="27" customFormat="1" ht="13.5" customHeight="1">
      <c r="A26" s="61" t="s">
        <v>223</v>
      </c>
      <c r="B26" s="199">
        <v>1382</v>
      </c>
      <c r="C26" s="199">
        <v>17</v>
      </c>
      <c r="D26" s="199">
        <v>1</v>
      </c>
      <c r="E26" s="199">
        <v>0</v>
      </c>
      <c r="F26" s="199"/>
      <c r="G26" s="37"/>
      <c r="H26" s="446" t="str">
        <f t="shared" si="0"/>
        <v/>
      </c>
      <c r="I26" s="446" t="str">
        <f t="shared" si="1"/>
        <v/>
      </c>
      <c r="J26" s="446" t="str">
        <f t="shared" si="2"/>
        <v/>
      </c>
      <c r="K26" s="446" t="str">
        <f t="shared" si="3"/>
        <v/>
      </c>
      <c r="L26" s="37"/>
      <c r="M26" s="37"/>
      <c r="N26" s="39"/>
      <c r="O26" s="39"/>
      <c r="P26" s="39"/>
      <c r="Q26" s="39"/>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39"/>
      <c r="AU26" s="39"/>
      <c r="AV26" s="39"/>
      <c r="AW26" s="39"/>
      <c r="AX26" s="39"/>
      <c r="AY26" s="39"/>
      <c r="AZ26" s="39"/>
      <c r="BA26" s="39"/>
      <c r="BB26" s="39"/>
      <c r="BC26" s="39"/>
      <c r="BD26" s="39"/>
      <c r="BE26" s="39"/>
      <c r="BF26" s="39"/>
      <c r="BG26" s="39"/>
      <c r="BH26" s="39"/>
      <c r="BI26" s="39"/>
      <c r="BJ26" s="39"/>
      <c r="BK26" s="39"/>
      <c r="BL26" s="39"/>
      <c r="BM26" s="39"/>
      <c r="BN26" s="39"/>
      <c r="BO26" s="39"/>
      <c r="BP26" s="39"/>
      <c r="BQ26" s="39"/>
      <c r="BR26" s="39"/>
      <c r="BS26" s="39"/>
      <c r="BT26" s="39"/>
      <c r="BU26" s="39"/>
      <c r="BV26" s="39"/>
      <c r="BW26" s="39"/>
      <c r="BX26" s="39"/>
      <c r="BY26" s="39"/>
      <c r="BZ26" s="39"/>
      <c r="CA26" s="39"/>
      <c r="CB26" s="39"/>
      <c r="CC26" s="39"/>
      <c r="CD26" s="39"/>
      <c r="CE26" s="39"/>
      <c r="CF26" s="39"/>
      <c r="CG26" s="39"/>
      <c r="CH26" s="39"/>
      <c r="CI26" s="39"/>
      <c r="CJ26" s="39"/>
      <c r="CK26" s="39"/>
      <c r="CL26" s="39"/>
      <c r="CM26" s="39"/>
      <c r="CN26" s="39"/>
      <c r="CO26" s="39"/>
      <c r="CP26" s="39"/>
      <c r="CQ26" s="39"/>
      <c r="CR26" s="39"/>
      <c r="CS26" s="39"/>
      <c r="CT26" s="39"/>
      <c r="CU26" s="39"/>
      <c r="CV26" s="39"/>
      <c r="CW26" s="39"/>
      <c r="CX26" s="39"/>
      <c r="CY26" s="39"/>
      <c r="CZ26" s="39"/>
      <c r="DA26" s="39"/>
      <c r="DB26" s="39"/>
      <c r="DC26" s="39"/>
      <c r="DD26" s="39"/>
      <c r="DE26" s="39"/>
      <c r="DF26" s="39"/>
      <c r="DG26" s="39"/>
      <c r="DH26" s="39"/>
      <c r="DI26" s="39"/>
      <c r="DJ26" s="39"/>
      <c r="DK26" s="39"/>
      <c r="DL26" s="39"/>
      <c r="DM26" s="39"/>
      <c r="DN26" s="39"/>
      <c r="DO26" s="39"/>
      <c r="DP26" s="39"/>
      <c r="DQ26" s="39"/>
      <c r="DR26" s="39"/>
      <c r="DS26" s="39"/>
      <c r="DT26" s="39"/>
      <c r="DU26" s="39"/>
      <c r="DV26" s="39"/>
      <c r="DW26" s="39"/>
      <c r="DX26" s="39"/>
      <c r="DY26" s="39"/>
      <c r="DZ26" s="39"/>
      <c r="EA26" s="39"/>
      <c r="EB26" s="39"/>
      <c r="EC26" s="39"/>
      <c r="ED26" s="39"/>
      <c r="EE26" s="39"/>
      <c r="EF26" s="39"/>
      <c r="EG26" s="39"/>
      <c r="EH26" s="39"/>
      <c r="EI26" s="39"/>
      <c r="EJ26" s="39"/>
      <c r="EK26" s="39"/>
      <c r="EL26" s="39"/>
      <c r="EM26" s="39"/>
      <c r="EN26" s="39"/>
      <c r="EO26" s="39"/>
      <c r="EP26" s="39"/>
      <c r="EQ26" s="39"/>
      <c r="ER26" s="39"/>
      <c r="ES26" s="39"/>
      <c r="ET26" s="39"/>
      <c r="EU26" s="39"/>
      <c r="EV26" s="39"/>
      <c r="EW26" s="39"/>
      <c r="EX26" s="39"/>
      <c r="EY26" s="39"/>
      <c r="EZ26" s="39"/>
      <c r="FA26" s="39"/>
      <c r="FB26" s="39"/>
      <c r="FC26" s="39"/>
      <c r="FD26" s="39"/>
      <c r="FE26" s="39"/>
      <c r="FF26" s="39"/>
      <c r="FG26" s="39"/>
      <c r="FH26" s="39"/>
      <c r="FI26" s="39"/>
      <c r="FJ26" s="39"/>
      <c r="FK26" s="39"/>
      <c r="FL26" s="39"/>
      <c r="FM26" s="39"/>
      <c r="FN26" s="39"/>
      <c r="FO26" s="39"/>
      <c r="FP26" s="39"/>
      <c r="FQ26" s="39"/>
      <c r="FR26" s="39"/>
      <c r="FS26" s="39"/>
      <c r="FT26" s="39"/>
      <c r="FU26" s="39"/>
      <c r="FV26" s="39"/>
      <c r="FW26" s="39"/>
      <c r="FX26" s="39"/>
      <c r="FY26" s="39"/>
      <c r="FZ26" s="39"/>
      <c r="GA26" s="39"/>
      <c r="GB26" s="39"/>
      <c r="GC26" s="39"/>
    </row>
    <row r="27" spans="1:185" s="27" customFormat="1" ht="13.5" customHeight="1">
      <c r="A27" s="124" t="s">
        <v>224</v>
      </c>
      <c r="B27" s="123">
        <f>SUM(B28:B30)</f>
        <v>0</v>
      </c>
      <c r="C27" s="123">
        <f>SUM(C28:C30)</f>
        <v>0</v>
      </c>
      <c r="D27" s="123">
        <f>SUM(D28:D30)</f>
        <v>0</v>
      </c>
      <c r="E27" s="123">
        <f>SUM(E28:E30)</f>
        <v>0</v>
      </c>
      <c r="F27" s="199"/>
      <c r="G27" s="37"/>
      <c r="H27" s="446" t="str">
        <f t="shared" si="0"/>
        <v/>
      </c>
      <c r="I27" s="446" t="str">
        <f t="shared" si="1"/>
        <v/>
      </c>
      <c r="J27" s="446" t="str">
        <f t="shared" si="2"/>
        <v/>
      </c>
      <c r="K27" s="446" t="str">
        <f t="shared" si="3"/>
        <v/>
      </c>
      <c r="L27" s="37"/>
      <c r="M27" s="37"/>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U27" s="39"/>
      <c r="AV27" s="39"/>
      <c r="AW27" s="39"/>
      <c r="AX27" s="39"/>
      <c r="AY27" s="39"/>
      <c r="AZ27" s="39"/>
      <c r="BA27" s="39"/>
      <c r="BB27" s="39"/>
      <c r="BC27" s="39"/>
      <c r="BD27" s="39"/>
      <c r="BE27" s="39"/>
      <c r="BF27" s="39"/>
      <c r="BG27" s="39"/>
      <c r="BH27" s="39"/>
      <c r="BI27" s="39"/>
      <c r="BJ27" s="39"/>
      <c r="BK27" s="39"/>
      <c r="BL27" s="39"/>
      <c r="BM27" s="39"/>
      <c r="BN27" s="39"/>
      <c r="BO27" s="39"/>
      <c r="BP27" s="39"/>
      <c r="BQ27" s="39"/>
      <c r="BR27" s="39"/>
      <c r="BS27" s="39"/>
      <c r="BT27" s="39"/>
      <c r="BU27" s="39"/>
      <c r="BV27" s="39"/>
      <c r="BW27" s="39"/>
      <c r="BX27" s="39"/>
      <c r="BY27" s="39"/>
      <c r="BZ27" s="39"/>
      <c r="CA27" s="39"/>
      <c r="CB27" s="39"/>
      <c r="CC27" s="39"/>
      <c r="CD27" s="39"/>
      <c r="CE27" s="39"/>
      <c r="CF27" s="39"/>
      <c r="CG27" s="39"/>
      <c r="CH27" s="39"/>
      <c r="CI27" s="39"/>
      <c r="CJ27" s="39"/>
      <c r="CK27" s="39"/>
      <c r="CL27" s="39"/>
      <c r="CM27" s="39"/>
      <c r="CN27" s="39"/>
      <c r="CO27" s="39"/>
      <c r="CP27" s="39"/>
      <c r="CQ27" s="39"/>
      <c r="CR27" s="39"/>
      <c r="CS27" s="39"/>
      <c r="CT27" s="39"/>
      <c r="CU27" s="39"/>
      <c r="CV27" s="39"/>
      <c r="CW27" s="39"/>
      <c r="CX27" s="39"/>
      <c r="CY27" s="39"/>
      <c r="CZ27" s="39"/>
      <c r="DA27" s="39"/>
      <c r="DB27" s="39"/>
      <c r="DC27" s="39"/>
      <c r="DD27" s="39"/>
      <c r="DE27" s="39"/>
      <c r="DF27" s="39"/>
      <c r="DG27" s="39"/>
      <c r="DH27" s="39"/>
      <c r="DI27" s="39"/>
      <c r="DJ27" s="39"/>
      <c r="DK27" s="39"/>
      <c r="DL27" s="39"/>
      <c r="DM27" s="39"/>
      <c r="DN27" s="39"/>
      <c r="DO27" s="39"/>
      <c r="DP27" s="39"/>
      <c r="DQ27" s="39"/>
      <c r="DR27" s="39"/>
      <c r="DS27" s="39"/>
      <c r="DT27" s="39"/>
      <c r="DU27" s="39"/>
      <c r="DV27" s="39"/>
      <c r="DW27" s="39"/>
      <c r="DX27" s="39"/>
      <c r="DY27" s="39"/>
      <c r="DZ27" s="39"/>
      <c r="EA27" s="39"/>
      <c r="EB27" s="39"/>
      <c r="EC27" s="39"/>
      <c r="ED27" s="39"/>
      <c r="EE27" s="39"/>
      <c r="EF27" s="39"/>
      <c r="EG27" s="39"/>
      <c r="EH27" s="39"/>
      <c r="EI27" s="39"/>
      <c r="EJ27" s="39"/>
      <c r="EK27" s="39"/>
      <c r="EL27" s="39"/>
      <c r="EM27" s="39"/>
      <c r="EN27" s="39"/>
      <c r="EO27" s="39"/>
      <c r="EP27" s="39"/>
      <c r="EQ27" s="39"/>
      <c r="ER27" s="39"/>
      <c r="ES27" s="39"/>
      <c r="ET27" s="39"/>
      <c r="EU27" s="39"/>
      <c r="EV27" s="39"/>
      <c r="EW27" s="39"/>
      <c r="EX27" s="39"/>
      <c r="EY27" s="39"/>
      <c r="EZ27" s="39"/>
      <c r="FA27" s="39"/>
      <c r="FB27" s="39"/>
      <c r="FC27" s="39"/>
      <c r="FD27" s="39"/>
      <c r="FE27" s="39"/>
      <c r="FF27" s="39"/>
      <c r="FG27" s="39"/>
      <c r="FH27" s="39"/>
      <c r="FI27" s="39"/>
      <c r="FJ27" s="39"/>
      <c r="FK27" s="39"/>
      <c r="FL27" s="39"/>
      <c r="FM27" s="39"/>
      <c r="FN27" s="39"/>
      <c r="FO27" s="39"/>
      <c r="FP27" s="39"/>
      <c r="FQ27" s="39"/>
      <c r="FR27" s="39"/>
      <c r="FS27" s="39"/>
      <c r="FT27" s="39"/>
      <c r="FU27" s="39"/>
      <c r="FV27" s="39"/>
      <c r="FW27" s="39"/>
      <c r="FX27" s="39"/>
      <c r="FY27" s="39"/>
      <c r="FZ27" s="39"/>
      <c r="GA27" s="39"/>
      <c r="GB27" s="39"/>
      <c r="GC27" s="39"/>
    </row>
    <row r="28" spans="1:185" s="27" customFormat="1" ht="13.5" customHeight="1">
      <c r="A28" s="61" t="s">
        <v>225</v>
      </c>
      <c r="B28" s="199"/>
      <c r="C28" s="199"/>
      <c r="D28" s="199"/>
      <c r="E28" s="199"/>
      <c r="F28" s="199"/>
      <c r="G28" s="37"/>
      <c r="H28" s="446" t="str">
        <f t="shared" si="0"/>
        <v/>
      </c>
      <c r="I28" s="446" t="str">
        <f t="shared" si="1"/>
        <v/>
      </c>
      <c r="J28" s="446" t="str">
        <f t="shared" si="2"/>
        <v/>
      </c>
      <c r="K28" s="446" t="str">
        <f t="shared" si="3"/>
        <v/>
      </c>
      <c r="L28" s="37"/>
      <c r="M28" s="37"/>
      <c r="N28" s="39"/>
      <c r="O28" s="39"/>
      <c r="P28" s="39"/>
      <c r="Q28" s="39"/>
      <c r="R28" s="39"/>
      <c r="S28" s="39"/>
      <c r="T28" s="39"/>
      <c r="U28" s="39"/>
      <c r="V28" s="39"/>
      <c r="W28" s="39"/>
      <c r="X28" s="39"/>
      <c r="Y28" s="39"/>
      <c r="Z28" s="39"/>
      <c r="AA28" s="39"/>
      <c r="AB28" s="39"/>
      <c r="AC28" s="39"/>
      <c r="AD28" s="39"/>
      <c r="AE28" s="39"/>
      <c r="AF28" s="39"/>
      <c r="AG28" s="39"/>
      <c r="AH28" s="39"/>
      <c r="AI28" s="39"/>
      <c r="AJ28" s="39"/>
      <c r="AK28" s="39"/>
      <c r="AL28" s="39"/>
      <c r="AM28" s="39"/>
      <c r="AN28" s="39"/>
      <c r="AO28" s="39"/>
      <c r="AP28" s="39"/>
      <c r="AQ28" s="39"/>
      <c r="AR28" s="39"/>
      <c r="AS28" s="39"/>
      <c r="AT28" s="39"/>
      <c r="AU28" s="39"/>
      <c r="AV28" s="39"/>
      <c r="AW28" s="39"/>
      <c r="AX28" s="39"/>
      <c r="AY28" s="39"/>
      <c r="AZ28" s="39"/>
      <c r="BA28" s="39"/>
      <c r="BB28" s="39"/>
      <c r="BC28" s="39"/>
      <c r="BD28" s="39"/>
      <c r="BE28" s="39"/>
      <c r="BF28" s="39"/>
      <c r="BG28" s="39"/>
      <c r="BH28" s="39"/>
      <c r="BI28" s="39"/>
      <c r="BJ28" s="39"/>
      <c r="BK28" s="39"/>
      <c r="BL28" s="39"/>
      <c r="BM28" s="39"/>
      <c r="BN28" s="39"/>
      <c r="BO28" s="39"/>
      <c r="BP28" s="39"/>
      <c r="BQ28" s="39"/>
      <c r="BR28" s="39"/>
      <c r="BS28" s="39"/>
      <c r="BT28" s="39"/>
      <c r="BU28" s="39"/>
      <c r="BV28" s="39"/>
      <c r="BW28" s="39"/>
      <c r="BX28" s="39"/>
      <c r="BY28" s="39"/>
      <c r="BZ28" s="39"/>
      <c r="CA28" s="39"/>
      <c r="CB28" s="39"/>
      <c r="CC28" s="39"/>
      <c r="CD28" s="39"/>
      <c r="CE28" s="39"/>
      <c r="CF28" s="39"/>
      <c r="CG28" s="39"/>
      <c r="CH28" s="39"/>
      <c r="CI28" s="39"/>
      <c r="CJ28" s="39"/>
      <c r="CK28" s="39"/>
      <c r="CL28" s="39"/>
      <c r="CM28" s="39"/>
      <c r="CN28" s="39"/>
      <c r="CO28" s="39"/>
      <c r="CP28" s="39"/>
      <c r="CQ28" s="39"/>
      <c r="CR28" s="39"/>
      <c r="CS28" s="39"/>
      <c r="CT28" s="39"/>
      <c r="CU28" s="39"/>
      <c r="CV28" s="39"/>
      <c r="CW28" s="39"/>
      <c r="CX28" s="39"/>
      <c r="CY28" s="39"/>
      <c r="CZ28" s="39"/>
      <c r="DA28" s="39"/>
      <c r="DB28" s="39"/>
      <c r="DC28" s="39"/>
      <c r="DD28" s="39"/>
      <c r="DE28" s="39"/>
      <c r="DF28" s="39"/>
      <c r="DG28" s="39"/>
      <c r="DH28" s="39"/>
      <c r="DI28" s="39"/>
      <c r="DJ28" s="39"/>
      <c r="DK28" s="39"/>
      <c r="DL28" s="39"/>
      <c r="DM28" s="39"/>
      <c r="DN28" s="39"/>
      <c r="DO28" s="39"/>
      <c r="DP28" s="39"/>
      <c r="DQ28" s="39"/>
      <c r="DR28" s="39"/>
      <c r="DS28" s="39"/>
      <c r="DT28" s="39"/>
      <c r="DU28" s="39"/>
      <c r="DV28" s="39"/>
      <c r="DW28" s="39"/>
      <c r="DX28" s="39"/>
      <c r="DY28" s="39"/>
      <c r="DZ28" s="39"/>
      <c r="EA28" s="39"/>
      <c r="EB28" s="39"/>
      <c r="EC28" s="39"/>
      <c r="ED28" s="39"/>
      <c r="EE28" s="39"/>
      <c r="EF28" s="39"/>
      <c r="EG28" s="39"/>
      <c r="EH28" s="39"/>
      <c r="EI28" s="39"/>
      <c r="EJ28" s="39"/>
      <c r="EK28" s="39"/>
      <c r="EL28" s="39"/>
      <c r="EM28" s="39"/>
      <c r="EN28" s="39"/>
      <c r="EO28" s="39"/>
      <c r="EP28" s="39"/>
      <c r="EQ28" s="39"/>
      <c r="ER28" s="39"/>
      <c r="ES28" s="39"/>
      <c r="ET28" s="39"/>
      <c r="EU28" s="39"/>
      <c r="EV28" s="39"/>
      <c r="EW28" s="39"/>
      <c r="EX28" s="39"/>
      <c r="EY28" s="39"/>
      <c r="EZ28" s="39"/>
      <c r="FA28" s="39"/>
      <c r="FB28" s="39"/>
      <c r="FC28" s="39"/>
      <c r="FD28" s="39"/>
      <c r="FE28" s="39"/>
      <c r="FF28" s="39"/>
      <c r="FG28" s="39"/>
      <c r="FH28" s="39"/>
      <c r="FI28" s="39"/>
      <c r="FJ28" s="39"/>
      <c r="FK28" s="39"/>
      <c r="FL28" s="39"/>
      <c r="FM28" s="39"/>
      <c r="FN28" s="39"/>
      <c r="FO28" s="39"/>
      <c r="FP28" s="39"/>
      <c r="FQ28" s="39"/>
      <c r="FR28" s="39"/>
      <c r="FS28" s="39"/>
      <c r="FT28" s="39"/>
      <c r="FU28" s="39"/>
      <c r="FV28" s="39"/>
      <c r="FW28" s="39"/>
      <c r="FX28" s="39"/>
      <c r="FY28" s="39"/>
      <c r="FZ28" s="39"/>
      <c r="GA28" s="39"/>
      <c r="GB28" s="39"/>
      <c r="GC28" s="39"/>
    </row>
    <row r="29" spans="1:185" s="27" customFormat="1" ht="13.5" customHeight="1">
      <c r="A29" s="61" t="s">
        <v>226</v>
      </c>
      <c r="B29" s="199"/>
      <c r="C29" s="199"/>
      <c r="D29" s="199"/>
      <c r="E29" s="199"/>
      <c r="F29" s="199"/>
      <c r="G29" s="37"/>
      <c r="H29" s="446" t="str">
        <f t="shared" si="0"/>
        <v/>
      </c>
      <c r="I29" s="446" t="str">
        <f t="shared" si="1"/>
        <v/>
      </c>
      <c r="J29" s="446" t="str">
        <f t="shared" si="2"/>
        <v/>
      </c>
      <c r="K29" s="446" t="str">
        <f t="shared" si="3"/>
        <v/>
      </c>
      <c r="L29" s="37"/>
      <c r="M29" s="37"/>
      <c r="N29" s="39"/>
      <c r="O29" s="39"/>
      <c r="P29" s="39"/>
      <c r="Q29" s="39"/>
      <c r="R29" s="39"/>
      <c r="S29" s="39"/>
      <c r="T29" s="39"/>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c r="AS29" s="39"/>
      <c r="AT29" s="39"/>
      <c r="AU29" s="39"/>
      <c r="AV29" s="39"/>
      <c r="AW29" s="39"/>
      <c r="AX29" s="39"/>
      <c r="AY29" s="39"/>
      <c r="AZ29" s="39"/>
      <c r="BA29" s="39"/>
      <c r="BB29" s="39"/>
      <c r="BC29" s="39"/>
      <c r="BD29" s="39"/>
      <c r="BE29" s="39"/>
      <c r="BF29" s="39"/>
      <c r="BG29" s="39"/>
      <c r="BH29" s="39"/>
      <c r="BI29" s="39"/>
      <c r="BJ29" s="39"/>
      <c r="BK29" s="39"/>
      <c r="BL29" s="39"/>
      <c r="BM29" s="39"/>
      <c r="BN29" s="39"/>
      <c r="BO29" s="39"/>
      <c r="BP29" s="39"/>
      <c r="BQ29" s="39"/>
      <c r="BR29" s="39"/>
      <c r="BS29" s="39"/>
      <c r="BT29" s="39"/>
      <c r="BU29" s="39"/>
      <c r="BV29" s="39"/>
      <c r="BW29" s="39"/>
      <c r="BX29" s="39"/>
      <c r="BY29" s="39"/>
      <c r="BZ29" s="39"/>
      <c r="CA29" s="39"/>
      <c r="CB29" s="39"/>
      <c r="CC29" s="39"/>
      <c r="CD29" s="39"/>
      <c r="CE29" s="39"/>
      <c r="CF29" s="39"/>
      <c r="CG29" s="39"/>
      <c r="CH29" s="39"/>
      <c r="CI29" s="39"/>
      <c r="CJ29" s="39"/>
      <c r="CK29" s="39"/>
      <c r="CL29" s="39"/>
      <c r="CM29" s="39"/>
      <c r="CN29" s="39"/>
      <c r="CO29" s="39"/>
      <c r="CP29" s="39"/>
      <c r="CQ29" s="39"/>
      <c r="CR29" s="39"/>
      <c r="CS29" s="39"/>
      <c r="CT29" s="39"/>
      <c r="CU29" s="39"/>
      <c r="CV29" s="39"/>
      <c r="CW29" s="39"/>
      <c r="CX29" s="39"/>
      <c r="CY29" s="39"/>
      <c r="CZ29" s="39"/>
      <c r="DA29" s="39"/>
      <c r="DB29" s="39"/>
      <c r="DC29" s="39"/>
      <c r="DD29" s="39"/>
      <c r="DE29" s="39"/>
      <c r="DF29" s="39"/>
      <c r="DG29" s="39"/>
      <c r="DH29" s="39"/>
      <c r="DI29" s="39"/>
      <c r="DJ29" s="39"/>
      <c r="DK29" s="39"/>
      <c r="DL29" s="39"/>
      <c r="DM29" s="39"/>
      <c r="DN29" s="39"/>
      <c r="DO29" s="39"/>
      <c r="DP29" s="39"/>
      <c r="DQ29" s="39"/>
      <c r="DR29" s="39"/>
      <c r="DS29" s="39"/>
      <c r="DT29" s="39"/>
      <c r="DU29" s="39"/>
      <c r="DV29" s="39"/>
      <c r="DW29" s="39"/>
      <c r="DX29" s="39"/>
      <c r="DY29" s="39"/>
      <c r="DZ29" s="39"/>
      <c r="EA29" s="39"/>
      <c r="EB29" s="39"/>
      <c r="EC29" s="39"/>
      <c r="ED29" s="39"/>
      <c r="EE29" s="39"/>
      <c r="EF29" s="39"/>
      <c r="EG29" s="39"/>
      <c r="EH29" s="39"/>
      <c r="EI29" s="39"/>
      <c r="EJ29" s="39"/>
      <c r="EK29" s="39"/>
      <c r="EL29" s="39"/>
      <c r="EM29" s="39"/>
      <c r="EN29" s="39"/>
      <c r="EO29" s="39"/>
      <c r="EP29" s="39"/>
      <c r="EQ29" s="39"/>
      <c r="ER29" s="39"/>
      <c r="ES29" s="39"/>
      <c r="ET29" s="39"/>
      <c r="EU29" s="39"/>
      <c r="EV29" s="39"/>
      <c r="EW29" s="39"/>
      <c r="EX29" s="39"/>
      <c r="EY29" s="39"/>
      <c r="EZ29" s="39"/>
      <c r="FA29" s="39"/>
      <c r="FB29" s="39"/>
      <c r="FC29" s="39"/>
      <c r="FD29" s="39"/>
      <c r="FE29" s="39"/>
      <c r="FF29" s="39"/>
      <c r="FG29" s="39"/>
      <c r="FH29" s="39"/>
      <c r="FI29" s="39"/>
      <c r="FJ29" s="39"/>
      <c r="FK29" s="39"/>
      <c r="FL29" s="39"/>
      <c r="FM29" s="39"/>
      <c r="FN29" s="39"/>
      <c r="FO29" s="39"/>
      <c r="FP29" s="39"/>
      <c r="FQ29" s="39"/>
      <c r="FR29" s="39"/>
      <c r="FS29" s="39"/>
      <c r="FT29" s="39"/>
      <c r="FU29" s="39"/>
      <c r="FV29" s="39"/>
      <c r="FW29" s="39"/>
      <c r="FX29" s="39"/>
      <c r="FY29" s="39"/>
      <c r="FZ29" s="39"/>
      <c r="GA29" s="39"/>
      <c r="GB29" s="39"/>
      <c r="GC29" s="39"/>
    </row>
    <row r="30" spans="1:185" s="27" customFormat="1" ht="13.5" customHeight="1">
      <c r="A30" s="61" t="s">
        <v>227</v>
      </c>
      <c r="B30" s="199"/>
      <c r="C30" s="199"/>
      <c r="D30" s="199"/>
      <c r="E30" s="199"/>
      <c r="F30" s="199"/>
      <c r="G30" s="37"/>
      <c r="H30" s="446" t="str">
        <f t="shared" si="0"/>
        <v/>
      </c>
      <c r="I30" s="446" t="str">
        <f t="shared" si="1"/>
        <v/>
      </c>
      <c r="J30" s="446" t="str">
        <f t="shared" si="2"/>
        <v/>
      </c>
      <c r="K30" s="446" t="str">
        <f t="shared" si="3"/>
        <v/>
      </c>
      <c r="L30" s="37"/>
      <c r="M30" s="37"/>
      <c r="N30" s="39"/>
      <c r="O30" s="39"/>
      <c r="P30" s="39"/>
      <c r="Q30" s="39"/>
      <c r="R30" s="39"/>
      <c r="S30" s="39"/>
      <c r="T30" s="39"/>
      <c r="U30" s="39"/>
      <c r="V30" s="39"/>
      <c r="W30" s="39"/>
      <c r="X30" s="39"/>
      <c r="Y30" s="39"/>
      <c r="Z30" s="39"/>
      <c r="AA30" s="39"/>
      <c r="AB30" s="39"/>
      <c r="AC30" s="39"/>
      <c r="AD30" s="39"/>
      <c r="AE30" s="39"/>
      <c r="AF30" s="39"/>
      <c r="AG30" s="39"/>
      <c r="AH30" s="39"/>
      <c r="AI30" s="39"/>
      <c r="AJ30" s="39"/>
      <c r="AK30" s="39"/>
      <c r="AL30" s="39"/>
      <c r="AM30" s="39"/>
      <c r="AN30" s="39"/>
      <c r="AO30" s="39"/>
      <c r="AP30" s="39"/>
      <c r="AQ30" s="39"/>
      <c r="AR30" s="39"/>
      <c r="AS30" s="39"/>
      <c r="AT30" s="39"/>
      <c r="AU30" s="39"/>
      <c r="AV30" s="39"/>
      <c r="AW30" s="39"/>
      <c r="AX30" s="39"/>
      <c r="AY30" s="39"/>
      <c r="AZ30" s="39"/>
      <c r="BA30" s="39"/>
      <c r="BB30" s="39"/>
      <c r="BC30" s="39"/>
      <c r="BD30" s="39"/>
      <c r="BE30" s="39"/>
      <c r="BF30" s="39"/>
      <c r="BG30" s="39"/>
      <c r="BH30" s="39"/>
      <c r="BI30" s="39"/>
      <c r="BJ30" s="39"/>
      <c r="BK30" s="39"/>
      <c r="BL30" s="39"/>
      <c r="BM30" s="39"/>
      <c r="BN30" s="39"/>
      <c r="BO30" s="39"/>
      <c r="BP30" s="39"/>
      <c r="BQ30" s="39"/>
      <c r="BR30" s="39"/>
      <c r="BS30" s="39"/>
      <c r="BT30" s="39"/>
      <c r="BU30" s="39"/>
      <c r="BV30" s="39"/>
      <c r="BW30" s="39"/>
      <c r="BX30" s="39"/>
      <c r="BY30" s="39"/>
      <c r="BZ30" s="39"/>
      <c r="CA30" s="39"/>
      <c r="CB30" s="39"/>
      <c r="CC30" s="39"/>
      <c r="CD30" s="39"/>
      <c r="CE30" s="39"/>
      <c r="CF30" s="39"/>
      <c r="CG30" s="39"/>
      <c r="CH30" s="39"/>
      <c r="CI30" s="39"/>
      <c r="CJ30" s="39"/>
      <c r="CK30" s="39"/>
      <c r="CL30" s="39"/>
      <c r="CM30" s="39"/>
      <c r="CN30" s="39"/>
      <c r="CO30" s="39"/>
      <c r="CP30" s="39"/>
      <c r="CQ30" s="39"/>
      <c r="CR30" s="39"/>
      <c r="CS30" s="39"/>
      <c r="CT30" s="39"/>
      <c r="CU30" s="39"/>
      <c r="CV30" s="39"/>
      <c r="CW30" s="39"/>
      <c r="CX30" s="39"/>
      <c r="CY30" s="39"/>
      <c r="CZ30" s="39"/>
      <c r="DA30" s="39"/>
      <c r="DB30" s="39"/>
      <c r="DC30" s="39"/>
      <c r="DD30" s="39"/>
      <c r="DE30" s="39"/>
      <c r="DF30" s="39"/>
      <c r="DG30" s="39"/>
      <c r="DH30" s="39"/>
      <c r="DI30" s="39"/>
      <c r="DJ30" s="39"/>
      <c r="DK30" s="39"/>
      <c r="DL30" s="39"/>
      <c r="DM30" s="39"/>
      <c r="DN30" s="39"/>
      <c r="DO30" s="39"/>
      <c r="DP30" s="39"/>
      <c r="DQ30" s="39"/>
      <c r="DR30" s="39"/>
      <c r="DS30" s="39"/>
      <c r="DT30" s="39"/>
      <c r="DU30" s="39"/>
      <c r="DV30" s="39"/>
      <c r="DW30" s="39"/>
      <c r="DX30" s="39"/>
      <c r="DY30" s="39"/>
      <c r="DZ30" s="39"/>
      <c r="EA30" s="39"/>
      <c r="EB30" s="39"/>
      <c r="EC30" s="39"/>
      <c r="ED30" s="39"/>
      <c r="EE30" s="39"/>
      <c r="EF30" s="39"/>
      <c r="EG30" s="39"/>
      <c r="EH30" s="39"/>
      <c r="EI30" s="39"/>
      <c r="EJ30" s="39"/>
      <c r="EK30" s="39"/>
      <c r="EL30" s="39"/>
      <c r="EM30" s="39"/>
      <c r="EN30" s="39"/>
      <c r="EO30" s="39"/>
      <c r="EP30" s="39"/>
      <c r="EQ30" s="39"/>
      <c r="ER30" s="39"/>
      <c r="ES30" s="39"/>
      <c r="ET30" s="39"/>
      <c r="EU30" s="39"/>
      <c r="EV30" s="39"/>
      <c r="EW30" s="39"/>
      <c r="EX30" s="39"/>
      <c r="EY30" s="39"/>
      <c r="EZ30" s="39"/>
      <c r="FA30" s="39"/>
      <c r="FB30" s="39"/>
      <c r="FC30" s="39"/>
      <c r="FD30" s="39"/>
      <c r="FE30" s="39"/>
      <c r="FF30" s="39"/>
      <c r="FG30" s="39"/>
      <c r="FH30" s="39"/>
      <c r="FI30" s="39"/>
      <c r="FJ30" s="39"/>
      <c r="FK30" s="39"/>
      <c r="FL30" s="39"/>
      <c r="FM30" s="39"/>
      <c r="FN30" s="39"/>
      <c r="FO30" s="39"/>
      <c r="FP30" s="39"/>
      <c r="FQ30" s="39"/>
      <c r="FR30" s="39"/>
      <c r="FS30" s="39"/>
      <c r="FT30" s="39"/>
      <c r="FU30" s="39"/>
      <c r="FV30" s="39"/>
      <c r="FW30" s="39"/>
      <c r="FX30" s="39"/>
      <c r="FY30" s="39"/>
      <c r="FZ30" s="39"/>
      <c r="GA30" s="39"/>
      <c r="GB30" s="39"/>
      <c r="GC30" s="39"/>
    </row>
    <row r="31" spans="1:185" ht="13.5" customHeight="1">
      <c r="A31" s="124" t="s">
        <v>228</v>
      </c>
      <c r="B31" s="123">
        <f>SUM(B32:B33)</f>
        <v>0</v>
      </c>
      <c r="C31" s="123">
        <f>SUM(C32:C33)</f>
        <v>0</v>
      </c>
      <c r="D31" s="123">
        <f>SUM(D32:D33)</f>
        <v>0</v>
      </c>
      <c r="E31" s="123">
        <f>SUM(E32:E33)</f>
        <v>0</v>
      </c>
      <c r="F31" s="199"/>
      <c r="H31" s="446" t="str">
        <f t="shared" si="0"/>
        <v/>
      </c>
      <c r="I31" s="446" t="str">
        <f t="shared" si="1"/>
        <v/>
      </c>
      <c r="J31" s="446" t="str">
        <f t="shared" si="2"/>
        <v/>
      </c>
      <c r="K31" s="446" t="str">
        <f t="shared" si="3"/>
        <v/>
      </c>
    </row>
    <row r="32" spans="1:185" ht="13.5" customHeight="1">
      <c r="A32" s="61" t="s">
        <v>229</v>
      </c>
      <c r="B32" s="199"/>
      <c r="C32" s="199"/>
      <c r="D32" s="199"/>
      <c r="E32" s="199"/>
      <c r="F32" s="199"/>
      <c r="H32" s="446" t="str">
        <f t="shared" si="0"/>
        <v/>
      </c>
      <c r="I32" s="446" t="str">
        <f t="shared" si="1"/>
        <v/>
      </c>
      <c r="J32" s="446" t="str">
        <f t="shared" si="2"/>
        <v/>
      </c>
      <c r="K32" s="446" t="str">
        <f t="shared" si="3"/>
        <v/>
      </c>
    </row>
    <row r="33" spans="1:13" ht="13.5" customHeight="1">
      <c r="A33" s="61" t="s">
        <v>230</v>
      </c>
      <c r="B33" s="199"/>
      <c r="C33" s="199"/>
      <c r="D33" s="199"/>
      <c r="E33" s="199"/>
      <c r="F33" s="199"/>
      <c r="H33" s="446" t="str">
        <f t="shared" si="0"/>
        <v/>
      </c>
      <c r="I33" s="446" t="str">
        <f t="shared" si="1"/>
        <v/>
      </c>
      <c r="J33" s="446" t="str">
        <f t="shared" si="2"/>
        <v/>
      </c>
      <c r="K33" s="446" t="str">
        <f t="shared" si="3"/>
        <v/>
      </c>
    </row>
    <row r="34" spans="1:13" ht="13.5" customHeight="1">
      <c r="A34" s="124" t="s">
        <v>231</v>
      </c>
      <c r="B34" s="123">
        <f>SUM(B35:B37)</f>
        <v>0</v>
      </c>
      <c r="C34" s="123">
        <f>SUM(C35:C37)</f>
        <v>0</v>
      </c>
      <c r="D34" s="123">
        <f>SUM(D35:D37)</f>
        <v>0</v>
      </c>
      <c r="E34" s="123">
        <f>SUM(E35:E37)</f>
        <v>0</v>
      </c>
      <c r="F34" s="199"/>
      <c r="H34" s="446" t="str">
        <f t="shared" si="0"/>
        <v/>
      </c>
      <c r="I34" s="446" t="str">
        <f t="shared" si="1"/>
        <v/>
      </c>
      <c r="J34" s="446" t="str">
        <f t="shared" si="2"/>
        <v/>
      </c>
      <c r="K34" s="446" t="str">
        <f t="shared" si="3"/>
        <v/>
      </c>
    </row>
    <row r="35" spans="1:13" ht="13.5" customHeight="1">
      <c r="A35" s="61" t="s">
        <v>232</v>
      </c>
      <c r="B35" s="199"/>
      <c r="C35" s="199"/>
      <c r="D35" s="199"/>
      <c r="E35" s="199"/>
      <c r="F35" s="199"/>
      <c r="H35" s="446" t="str">
        <f t="shared" si="0"/>
        <v/>
      </c>
      <c r="I35" s="446" t="str">
        <f t="shared" si="1"/>
        <v/>
      </c>
      <c r="J35" s="446" t="str">
        <f t="shared" si="2"/>
        <v/>
      </c>
      <c r="K35" s="446" t="str">
        <f t="shared" si="3"/>
        <v/>
      </c>
    </row>
    <row r="36" spans="1:13" ht="13.5" customHeight="1">
      <c r="A36" s="61" t="s">
        <v>233</v>
      </c>
      <c r="B36" s="199"/>
      <c r="C36" s="199"/>
      <c r="D36" s="199"/>
      <c r="E36" s="199"/>
      <c r="F36" s="199"/>
      <c r="H36" s="446" t="str">
        <f t="shared" si="0"/>
        <v/>
      </c>
      <c r="I36" s="446" t="str">
        <f t="shared" si="1"/>
        <v/>
      </c>
      <c r="J36" s="446" t="str">
        <f t="shared" si="2"/>
        <v/>
      </c>
      <c r="K36" s="446" t="str">
        <f t="shared" si="3"/>
        <v/>
      </c>
    </row>
    <row r="37" spans="1:13" ht="13.5" customHeight="1">
      <c r="A37" s="26" t="s">
        <v>234</v>
      </c>
      <c r="B37" s="200"/>
      <c r="C37" s="200"/>
      <c r="D37" s="200"/>
      <c r="E37" s="200"/>
      <c r="F37" s="200"/>
      <c r="H37" s="446" t="str">
        <f t="shared" si="0"/>
        <v/>
      </c>
      <c r="I37" s="446" t="str">
        <f t="shared" si="1"/>
        <v/>
      </c>
      <c r="J37" s="446" t="str">
        <f t="shared" si="2"/>
        <v/>
      </c>
      <c r="K37" s="446" t="str">
        <f t="shared" si="3"/>
        <v/>
      </c>
    </row>
    <row r="38" spans="1:13" ht="15" customHeight="1">
      <c r="A38" s="264"/>
      <c r="B38" s="271"/>
      <c r="C38" s="263"/>
      <c r="D38" s="586" t="s">
        <v>1512</v>
      </c>
      <c r="E38" s="586"/>
      <c r="F38" s="586"/>
      <c r="G38" s="29"/>
      <c r="H38" s="29"/>
      <c r="I38" s="29"/>
      <c r="J38" s="29"/>
      <c r="K38" s="29"/>
      <c r="L38" s="29"/>
      <c r="M38" s="29"/>
    </row>
    <row r="39" spans="1:13" ht="16.5" customHeight="1">
      <c r="A39" s="261" t="s">
        <v>235</v>
      </c>
      <c r="B39" s="271"/>
      <c r="C39" s="263"/>
      <c r="D39" s="584" t="s">
        <v>236</v>
      </c>
      <c r="E39" s="584"/>
      <c r="F39" s="584"/>
      <c r="G39" s="28"/>
      <c r="H39" s="28"/>
      <c r="I39" s="28"/>
      <c r="J39" s="28"/>
      <c r="K39" s="29"/>
      <c r="L39" s="28"/>
      <c r="M39" s="28"/>
    </row>
    <row r="40" spans="1:13" ht="12" customHeight="1">
      <c r="A40" s="261"/>
      <c r="B40" s="263"/>
      <c r="C40" s="263"/>
      <c r="D40" s="585"/>
      <c r="E40" s="585"/>
      <c r="F40" s="585"/>
      <c r="G40" s="29"/>
      <c r="H40" s="28"/>
      <c r="I40" s="28"/>
      <c r="J40" s="28"/>
      <c r="K40" s="29"/>
      <c r="L40" s="29"/>
      <c r="M40" s="29"/>
    </row>
    <row r="41" spans="1:13" ht="12" customHeight="1">
      <c r="A41" s="232"/>
      <c r="B41" s="263"/>
      <c r="C41" s="263"/>
      <c r="D41" s="263"/>
      <c r="E41" s="263"/>
      <c r="F41" s="263"/>
      <c r="H41" s="28"/>
      <c r="I41" s="28"/>
      <c r="J41" s="28"/>
      <c r="K41" s="29"/>
    </row>
    <row r="42" spans="1:13" ht="12" customHeight="1">
      <c r="A42" s="261"/>
      <c r="B42" s="263"/>
      <c r="C42" s="263"/>
      <c r="D42" s="263"/>
      <c r="E42" s="263"/>
      <c r="F42" s="263"/>
      <c r="H42" s="28"/>
      <c r="I42" s="28"/>
      <c r="J42" s="28"/>
      <c r="K42" s="29"/>
    </row>
    <row r="43" spans="1:13" ht="12" customHeight="1">
      <c r="A43" s="261"/>
      <c r="B43" s="263"/>
      <c r="C43" s="263"/>
      <c r="D43" s="263"/>
      <c r="E43" s="263"/>
      <c r="F43" s="263"/>
      <c r="H43" s="28"/>
      <c r="I43" s="28"/>
      <c r="J43" s="28"/>
      <c r="K43" s="29"/>
    </row>
    <row r="44" spans="1:13" ht="12" customHeight="1">
      <c r="A44" s="261"/>
      <c r="B44" s="263"/>
      <c r="C44" s="263"/>
      <c r="D44" s="263"/>
      <c r="E44" s="272"/>
      <c r="F44" s="272"/>
      <c r="G44" s="67"/>
      <c r="H44" s="28"/>
      <c r="I44" s="28"/>
      <c r="J44" s="28"/>
      <c r="K44" s="29"/>
      <c r="L44" s="67"/>
      <c r="M44" s="67"/>
    </row>
    <row r="45" spans="1:13" ht="12" customHeight="1">
      <c r="A45" s="261" t="s">
        <v>1502</v>
      </c>
      <c r="B45" s="263"/>
      <c r="C45" s="263"/>
      <c r="D45" s="263"/>
      <c r="E45" s="273"/>
      <c r="F45" s="274" t="s">
        <v>1507</v>
      </c>
      <c r="G45" s="68"/>
      <c r="H45" s="28"/>
      <c r="I45" s="28"/>
      <c r="J45" s="28"/>
      <c r="K45" s="29"/>
      <c r="L45" s="68"/>
      <c r="M45" s="68"/>
    </row>
    <row r="46" spans="1:13">
      <c r="A46" s="247"/>
      <c r="B46" s="232"/>
      <c r="C46" s="232"/>
      <c r="D46" s="232"/>
      <c r="E46" s="273"/>
      <c r="F46" s="232"/>
      <c r="H46" s="28"/>
      <c r="I46" s="28"/>
      <c r="J46" s="28"/>
      <c r="K46" s="29"/>
    </row>
    <row r="47" spans="1:13">
      <c r="H47" s="28"/>
      <c r="I47" s="28"/>
      <c r="J47" s="28"/>
      <c r="K47" s="29"/>
    </row>
    <row r="48" spans="1:13">
      <c r="C48" s="63" t="s">
        <v>180</v>
      </c>
      <c r="H48" s="28"/>
      <c r="I48" s="28"/>
      <c r="J48" s="28"/>
      <c r="K48" s="29"/>
    </row>
    <row r="49" spans="8:11">
      <c r="H49" s="29"/>
      <c r="I49" s="29"/>
      <c r="J49" s="29"/>
      <c r="K49" s="29"/>
    </row>
    <row r="50" spans="8:11">
      <c r="H50" s="28"/>
      <c r="I50" s="28"/>
      <c r="J50" s="28"/>
      <c r="K50" s="28"/>
    </row>
    <row r="51" spans="8:11">
      <c r="H51" s="29"/>
      <c r="I51" s="29"/>
      <c r="J51" s="29"/>
      <c r="K51" s="29"/>
    </row>
    <row r="55" spans="8:11">
      <c r="H55" s="67"/>
      <c r="I55" s="67"/>
      <c r="J55" s="67"/>
      <c r="K55" s="67"/>
    </row>
    <row r="56" spans="8:11">
      <c r="H56" s="68"/>
      <c r="I56" s="68"/>
      <c r="J56" s="68"/>
      <c r="K56" s="68"/>
    </row>
  </sheetData>
  <sheetProtection password="A6D1" sheet="1"/>
  <mergeCells count="9">
    <mergeCell ref="B1:E1"/>
    <mergeCell ref="B2:E2"/>
    <mergeCell ref="B6:B10"/>
    <mergeCell ref="D39:F39"/>
    <mergeCell ref="D40:F40"/>
    <mergeCell ref="D38:F38"/>
    <mergeCell ref="B3:E3"/>
    <mergeCell ref="C6:E6"/>
    <mergeCell ref="D7:E8"/>
  </mergeCells>
  <phoneticPr fontId="0" type="noConversion"/>
  <dataValidations count="1">
    <dataValidation type="whole" allowBlank="1" showInputMessage="1" showErrorMessage="1" errorTitle="Lỗi" error="Chỉ được nhập số!" promptTitle="Nhập sô!" prompt="Nhập số liệu" sqref="B35:E37 B21:E22 B24:E26 B28:E30 B32:E33 B13:E19">
      <formula1>0</formula1>
      <formula2>9999999</formula2>
    </dataValidation>
  </dataValidations>
  <pageMargins left="0.73" right="0.25" top="0.98" bottom="0" header="0.52" footer="0.18"/>
  <pageSetup orientation="portrait" horizontalDpi="4294967292" verticalDpi="300" r:id="rId1"/>
  <headerFooter alignWithMargins="0"/>
  <ignoredErrors>
    <ignoredError sqref="B13:E13"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K56"/>
  <sheetViews>
    <sheetView topLeftCell="A4" workbookViewId="0">
      <selection activeCell="A45" sqref="A45"/>
    </sheetView>
  </sheetViews>
  <sheetFormatPr defaultRowHeight="15.75"/>
  <cols>
    <col min="1" max="1" width="33.5703125" style="7" customWidth="1"/>
    <col min="2" max="2" width="8.7109375" style="1" customWidth="1"/>
    <col min="3" max="3" width="6.5703125" style="1" customWidth="1"/>
    <col min="4" max="4" width="7.5703125" style="1" customWidth="1"/>
    <col min="5" max="5" width="7.28515625" style="1" customWidth="1"/>
    <col min="6" max="6" width="30.5703125" style="1" customWidth="1"/>
    <col min="8" max="11" width="4.140625" style="37" customWidth="1"/>
  </cols>
  <sheetData>
    <row r="1" spans="1:11" s="27" customFormat="1" ht="13.5" customHeight="1">
      <c r="A1" s="31" t="s">
        <v>237</v>
      </c>
      <c r="B1" s="596" t="s">
        <v>198</v>
      </c>
      <c r="C1" s="597"/>
      <c r="D1" s="597"/>
      <c r="E1" s="597"/>
      <c r="F1" s="237" t="s">
        <v>207</v>
      </c>
      <c r="H1" s="36"/>
      <c r="I1" s="36"/>
      <c r="J1" s="36"/>
      <c r="K1" s="36"/>
    </row>
    <row r="2" spans="1:11" s="27" customFormat="1" ht="13.5" customHeight="1">
      <c r="A2" s="34" t="s">
        <v>110</v>
      </c>
      <c r="B2" s="596" t="s">
        <v>192</v>
      </c>
      <c r="C2" s="597"/>
      <c r="D2" s="597"/>
      <c r="E2" s="597"/>
      <c r="F2" s="237" t="str">
        <f>Bia!C10</f>
        <v>Tr.CĐ Kỹ thuật Lý Tự Trọng TP HCM</v>
      </c>
      <c r="H2" s="40"/>
      <c r="I2" s="40"/>
      <c r="J2" s="40"/>
      <c r="K2" s="40"/>
    </row>
    <row r="3" spans="1:11" s="27" customFormat="1" ht="13.5" customHeight="1">
      <c r="A3" s="34" t="s">
        <v>111</v>
      </c>
      <c r="B3" s="598" t="s">
        <v>71</v>
      </c>
      <c r="C3" s="598"/>
      <c r="D3" s="598"/>
      <c r="E3" s="598"/>
      <c r="F3" s="268"/>
      <c r="G3" s="70"/>
      <c r="H3" s="41"/>
      <c r="I3" s="41"/>
      <c r="J3" s="41"/>
      <c r="K3" s="41"/>
    </row>
    <row r="4" spans="1:11" s="27" customFormat="1" ht="13.5" customHeight="1">
      <c r="A4" s="34" t="s">
        <v>112</v>
      </c>
      <c r="B4" s="269"/>
      <c r="C4" s="270"/>
      <c r="D4" s="270"/>
      <c r="E4" s="270"/>
      <c r="F4" s="270"/>
      <c r="H4" s="43"/>
      <c r="I4" s="43"/>
      <c r="J4" s="43"/>
      <c r="K4" s="43"/>
    </row>
    <row r="5" spans="1:11" s="27" customFormat="1" ht="13.5" customHeight="1">
      <c r="A5" s="35" t="s">
        <v>208</v>
      </c>
      <c r="B5" s="242"/>
      <c r="C5" s="243"/>
      <c r="D5" s="243"/>
      <c r="E5" s="243"/>
      <c r="F5" s="243"/>
      <c r="H5" s="44"/>
      <c r="I5" s="44"/>
      <c r="J5" s="44"/>
      <c r="K5" s="44"/>
    </row>
    <row r="6" spans="1:11" s="27" customFormat="1" ht="12.75" customHeight="1">
      <c r="A6" s="45"/>
      <c r="B6" s="581" t="s">
        <v>238</v>
      </c>
      <c r="C6" s="588" t="s">
        <v>185</v>
      </c>
      <c r="D6" s="589"/>
      <c r="E6" s="589"/>
      <c r="F6" s="46"/>
      <c r="H6" s="47"/>
      <c r="I6" s="47"/>
      <c r="J6" s="47"/>
      <c r="K6" s="47"/>
    </row>
    <row r="7" spans="1:11" s="27" customFormat="1" ht="10.5" customHeight="1">
      <c r="A7" s="48"/>
      <c r="B7" s="582"/>
      <c r="C7" s="72"/>
      <c r="D7" s="590" t="s">
        <v>184</v>
      </c>
      <c r="E7" s="591"/>
      <c r="F7" s="49"/>
      <c r="H7" s="51"/>
      <c r="I7" s="51"/>
      <c r="J7" s="51"/>
      <c r="K7" s="51"/>
    </row>
    <row r="8" spans="1:11" s="27" customFormat="1" ht="10.5" customHeight="1">
      <c r="A8" s="48"/>
      <c r="B8" s="582"/>
      <c r="C8" s="52" t="s">
        <v>160</v>
      </c>
      <c r="D8" s="592"/>
      <c r="E8" s="593"/>
      <c r="F8" s="49" t="s">
        <v>169</v>
      </c>
      <c r="H8" s="51"/>
      <c r="I8" s="51"/>
      <c r="J8" s="51"/>
      <c r="K8" s="51"/>
    </row>
    <row r="9" spans="1:11" s="27" customFormat="1" ht="13.5" customHeight="1">
      <c r="A9" s="48"/>
      <c r="B9" s="582"/>
      <c r="C9" s="52"/>
      <c r="D9" s="599" t="s">
        <v>239</v>
      </c>
      <c r="E9" s="72" t="s">
        <v>185</v>
      </c>
      <c r="F9" s="13"/>
      <c r="H9" s="55"/>
      <c r="I9" s="55"/>
      <c r="J9" s="55"/>
      <c r="K9" s="55"/>
    </row>
    <row r="10" spans="1:11" s="27" customFormat="1" ht="10.5" customHeight="1">
      <c r="A10" s="56"/>
      <c r="B10" s="583"/>
      <c r="C10" s="73"/>
      <c r="D10" s="600"/>
      <c r="E10" s="73" t="s">
        <v>160</v>
      </c>
      <c r="F10" s="14"/>
      <c r="H10" s="55"/>
      <c r="I10" s="55"/>
      <c r="J10" s="55"/>
      <c r="K10" s="55"/>
    </row>
    <row r="11" spans="1:11" s="27" customFormat="1" ht="12.75">
      <c r="A11" s="58" t="s">
        <v>147</v>
      </c>
      <c r="B11" s="58">
        <v>1</v>
      </c>
      <c r="C11" s="59">
        <v>2</v>
      </c>
      <c r="D11" s="59">
        <v>3</v>
      </c>
      <c r="E11" s="59">
        <v>4</v>
      </c>
      <c r="F11" s="59">
        <v>5</v>
      </c>
      <c r="H11" s="60"/>
      <c r="I11" s="60"/>
      <c r="J11" s="60"/>
      <c r="K11" s="60"/>
    </row>
    <row r="12" spans="1:11" s="27" customFormat="1" ht="15.75" customHeight="1">
      <c r="A12" s="124" t="s">
        <v>210</v>
      </c>
      <c r="B12" s="203">
        <f>SUM(B13,B16,B17)</f>
        <v>2466</v>
      </c>
      <c r="C12" s="203">
        <f>SUM(C13,C16,C17)</f>
        <v>145</v>
      </c>
      <c r="D12" s="203">
        <f>SUM(D13,D16,D17)</f>
        <v>87</v>
      </c>
      <c r="E12" s="203">
        <f>SUM(E13,E16,E17)</f>
        <v>6</v>
      </c>
      <c r="F12" s="199"/>
      <c r="H12" s="446" t="str">
        <f>IF(OR(B12&lt;C12,B12&lt;D12,B12&lt;E12),"Er","")</f>
        <v/>
      </c>
      <c r="I12" s="446" t="str">
        <f>IF(OR(B12&lt;C12,C12&lt;E12),"Er","")</f>
        <v/>
      </c>
      <c r="J12" s="446" t="str">
        <f>IF(OR(B12&lt;D12,D12&lt;E12),"Er","")</f>
        <v/>
      </c>
      <c r="K12" s="446" t="str">
        <f>IF(OR(B12&lt;E12,C12&lt;E12,D12&lt;E12),"Er","")</f>
        <v/>
      </c>
    </row>
    <row r="13" spans="1:11" s="27" customFormat="1" ht="15.75" customHeight="1">
      <c r="A13" s="101" t="s">
        <v>211</v>
      </c>
      <c r="B13" s="201">
        <v>2466</v>
      </c>
      <c r="C13" s="201">
        <v>145</v>
      </c>
      <c r="D13" s="201">
        <v>87</v>
      </c>
      <c r="E13" s="201">
        <v>6</v>
      </c>
      <c r="F13" s="199"/>
      <c r="H13" s="446" t="str">
        <f t="shared" ref="H13:H37" si="0">IF(OR(B13&lt;C13,B13&lt;D13,B13&lt;E13),"Er","")</f>
        <v/>
      </c>
      <c r="I13" s="446" t="str">
        <f t="shared" ref="I13:I37" si="1">IF(OR(B13&lt;C13,C13&lt;E13),"Er","")</f>
        <v/>
      </c>
      <c r="J13" s="446" t="str">
        <f t="shared" ref="J13:J37" si="2">IF(OR(B13&lt;D13,D13&lt;E13),"Er","")</f>
        <v/>
      </c>
      <c r="K13" s="446" t="str">
        <f t="shared" ref="K13:K37" si="3">IF(OR(B13&lt;E13,C13&lt;E13,D13&lt;E13),"Er","")</f>
        <v/>
      </c>
    </row>
    <row r="14" spans="1:11" s="27" customFormat="1" ht="15.75" customHeight="1">
      <c r="A14" s="61" t="s">
        <v>212</v>
      </c>
      <c r="B14" s="447">
        <f>SUM(B15:B16)</f>
        <v>0</v>
      </c>
      <c r="C14" s="447">
        <f>SUM(C15:C16)</f>
        <v>0</v>
      </c>
      <c r="D14" s="447">
        <f>SUM(D15:D16)</f>
        <v>0</v>
      </c>
      <c r="E14" s="447">
        <f>SUM(E15:E16)</f>
        <v>0</v>
      </c>
      <c r="F14" s="199"/>
      <c r="H14" s="446" t="str">
        <f t="shared" si="0"/>
        <v/>
      </c>
      <c r="I14" s="446" t="str">
        <f t="shared" si="1"/>
        <v/>
      </c>
      <c r="J14" s="446" t="str">
        <f t="shared" si="2"/>
        <v/>
      </c>
      <c r="K14" s="446" t="str">
        <f t="shared" si="3"/>
        <v/>
      </c>
    </row>
    <row r="15" spans="1:11" s="27" customFormat="1" ht="15.75" customHeight="1">
      <c r="A15" s="62" t="s">
        <v>213</v>
      </c>
      <c r="B15" s="201"/>
      <c r="C15" s="201"/>
      <c r="D15" s="201"/>
      <c r="E15" s="201"/>
      <c r="F15" s="199"/>
      <c r="H15" s="446" t="str">
        <f t="shared" si="0"/>
        <v/>
      </c>
      <c r="I15" s="446" t="str">
        <f t="shared" si="1"/>
        <v/>
      </c>
      <c r="J15" s="446" t="str">
        <f t="shared" si="2"/>
        <v/>
      </c>
      <c r="K15" s="446" t="str">
        <f t="shared" si="3"/>
        <v/>
      </c>
    </row>
    <row r="16" spans="1:11" s="27" customFormat="1" ht="15.75" customHeight="1">
      <c r="A16" s="61" t="s">
        <v>214</v>
      </c>
      <c r="B16" s="199"/>
      <c r="C16" s="199"/>
      <c r="D16" s="199"/>
      <c r="E16" s="199"/>
      <c r="F16" s="199"/>
      <c r="H16" s="446" t="str">
        <f t="shared" si="0"/>
        <v/>
      </c>
      <c r="I16" s="446" t="str">
        <f t="shared" si="1"/>
        <v/>
      </c>
      <c r="J16" s="446" t="str">
        <f t="shared" si="2"/>
        <v/>
      </c>
      <c r="K16" s="446" t="str">
        <f t="shared" si="3"/>
        <v/>
      </c>
    </row>
    <row r="17" spans="1:11" s="27" customFormat="1" ht="15.75" customHeight="1">
      <c r="A17" s="61" t="s">
        <v>215</v>
      </c>
      <c r="B17" s="447">
        <f>SUM(B18:B19)</f>
        <v>0</v>
      </c>
      <c r="C17" s="447">
        <f>SUM(C18:C19)</f>
        <v>0</v>
      </c>
      <c r="D17" s="447">
        <f>SUM(D18:D19)</f>
        <v>0</v>
      </c>
      <c r="E17" s="447">
        <f>SUM(E18:E19)</f>
        <v>0</v>
      </c>
      <c r="F17" s="199"/>
      <c r="H17" s="446" t="str">
        <f t="shared" si="0"/>
        <v/>
      </c>
      <c r="I17" s="446" t="str">
        <f t="shared" si="1"/>
        <v/>
      </c>
      <c r="J17" s="446" t="str">
        <f t="shared" si="2"/>
        <v/>
      </c>
      <c r="K17" s="446" t="str">
        <f t="shared" si="3"/>
        <v/>
      </c>
    </row>
    <row r="18" spans="1:11" s="27" customFormat="1" ht="15.75" customHeight="1">
      <c r="A18" s="61" t="s">
        <v>216</v>
      </c>
      <c r="B18" s="199"/>
      <c r="C18" s="199"/>
      <c r="D18" s="199"/>
      <c r="E18" s="199"/>
      <c r="F18" s="199"/>
      <c r="H18" s="446" t="str">
        <f t="shared" si="0"/>
        <v/>
      </c>
      <c r="I18" s="446" t="str">
        <f t="shared" si="1"/>
        <v/>
      </c>
      <c r="J18" s="446" t="str">
        <f t="shared" si="2"/>
        <v/>
      </c>
      <c r="K18" s="446" t="str">
        <f t="shared" si="3"/>
        <v/>
      </c>
    </row>
    <row r="19" spans="1:11" s="27" customFormat="1" ht="15.75" customHeight="1">
      <c r="A19" s="62" t="s">
        <v>217</v>
      </c>
      <c r="B19" s="199"/>
      <c r="C19" s="199"/>
      <c r="D19" s="199"/>
      <c r="E19" s="199"/>
      <c r="F19" s="199"/>
      <c r="H19" s="446" t="str">
        <f t="shared" si="0"/>
        <v/>
      </c>
      <c r="I19" s="446" t="str">
        <f t="shared" si="1"/>
        <v/>
      </c>
      <c r="J19" s="446" t="str">
        <f t="shared" si="2"/>
        <v/>
      </c>
      <c r="K19" s="446" t="str">
        <f t="shared" si="3"/>
        <v/>
      </c>
    </row>
    <row r="20" spans="1:11" s="27" customFormat="1" ht="15.75" customHeight="1">
      <c r="A20" s="124" t="s">
        <v>218</v>
      </c>
      <c r="B20" s="203">
        <f>SUM(B21:B22)</f>
        <v>584</v>
      </c>
      <c r="C20" s="203">
        <f>SUM(C21:C22)</f>
        <v>51</v>
      </c>
      <c r="D20" s="203">
        <f>SUM(D21:D22)</f>
        <v>25</v>
      </c>
      <c r="E20" s="203">
        <f>SUM(E21:E22)</f>
        <v>2</v>
      </c>
      <c r="F20" s="199"/>
      <c r="H20" s="446" t="str">
        <f t="shared" si="0"/>
        <v/>
      </c>
      <c r="I20" s="446" t="str">
        <f t="shared" si="1"/>
        <v/>
      </c>
      <c r="J20" s="446" t="str">
        <f t="shared" si="2"/>
        <v/>
      </c>
      <c r="K20" s="446" t="str">
        <f t="shared" si="3"/>
        <v/>
      </c>
    </row>
    <row r="21" spans="1:11" s="27" customFormat="1" ht="15.75" customHeight="1">
      <c r="A21" s="61" t="s">
        <v>211</v>
      </c>
      <c r="B21" s="199">
        <v>584</v>
      </c>
      <c r="C21" s="199">
        <v>51</v>
      </c>
      <c r="D21" s="199">
        <v>25</v>
      </c>
      <c r="E21" s="199">
        <v>2</v>
      </c>
      <c r="F21" s="199"/>
      <c r="H21" s="446" t="str">
        <f t="shared" si="0"/>
        <v/>
      </c>
      <c r="I21" s="446" t="str">
        <f t="shared" si="1"/>
        <v/>
      </c>
      <c r="J21" s="446" t="str">
        <f t="shared" si="2"/>
        <v/>
      </c>
      <c r="K21" s="446" t="str">
        <f t="shared" si="3"/>
        <v/>
      </c>
    </row>
    <row r="22" spans="1:11" s="27" customFormat="1" ht="15.75" customHeight="1">
      <c r="A22" s="61" t="s">
        <v>219</v>
      </c>
      <c r="B22" s="199"/>
      <c r="C22" s="199"/>
      <c r="D22" s="199"/>
      <c r="E22" s="199"/>
      <c r="F22" s="199"/>
      <c r="H22" s="446" t="str">
        <f t="shared" si="0"/>
        <v/>
      </c>
      <c r="I22" s="446" t="str">
        <f t="shared" si="1"/>
        <v/>
      </c>
      <c r="J22" s="446" t="str">
        <f t="shared" si="2"/>
        <v/>
      </c>
      <c r="K22" s="446" t="str">
        <f t="shared" si="3"/>
        <v/>
      </c>
    </row>
    <row r="23" spans="1:11" s="27" customFormat="1" ht="15.75" customHeight="1">
      <c r="A23" s="124" t="s">
        <v>220</v>
      </c>
      <c r="B23" s="203">
        <f>SUM(B24:B26)</f>
        <v>49</v>
      </c>
      <c r="C23" s="203">
        <f>SUM(C24:C26)</f>
        <v>0</v>
      </c>
      <c r="D23" s="203">
        <f>SUM(D24:D26)</f>
        <v>0</v>
      </c>
      <c r="E23" s="203">
        <f>SUM(E24:E26)</f>
        <v>0</v>
      </c>
      <c r="F23" s="199"/>
      <c r="H23" s="446" t="str">
        <f t="shared" si="0"/>
        <v/>
      </c>
      <c r="I23" s="446" t="str">
        <f t="shared" si="1"/>
        <v/>
      </c>
      <c r="J23" s="446" t="str">
        <f t="shared" si="2"/>
        <v/>
      </c>
      <c r="K23" s="446" t="str">
        <f t="shared" si="3"/>
        <v/>
      </c>
    </row>
    <row r="24" spans="1:11" s="27" customFormat="1" ht="15.75" customHeight="1">
      <c r="A24" s="61" t="s">
        <v>221</v>
      </c>
      <c r="B24" s="199"/>
      <c r="C24" s="199"/>
      <c r="D24" s="199"/>
      <c r="E24" s="199"/>
      <c r="F24" s="199"/>
      <c r="H24" s="446" t="str">
        <f t="shared" si="0"/>
        <v/>
      </c>
      <c r="I24" s="446" t="str">
        <f t="shared" si="1"/>
        <v/>
      </c>
      <c r="J24" s="446" t="str">
        <f t="shared" si="2"/>
        <v/>
      </c>
      <c r="K24" s="446" t="str">
        <f t="shared" si="3"/>
        <v/>
      </c>
    </row>
    <row r="25" spans="1:11" s="27" customFormat="1" ht="15.75" customHeight="1">
      <c r="A25" s="61" t="s">
        <v>222</v>
      </c>
      <c r="B25" s="199"/>
      <c r="C25" s="199"/>
      <c r="D25" s="199"/>
      <c r="E25" s="199"/>
      <c r="F25" s="199"/>
      <c r="H25" s="446" t="str">
        <f t="shared" si="0"/>
        <v/>
      </c>
      <c r="I25" s="446" t="str">
        <f t="shared" si="1"/>
        <v/>
      </c>
      <c r="J25" s="446" t="str">
        <f t="shared" si="2"/>
        <v/>
      </c>
      <c r="K25" s="446" t="str">
        <f t="shared" si="3"/>
        <v/>
      </c>
    </row>
    <row r="26" spans="1:11" s="27" customFormat="1" ht="15.75" customHeight="1">
      <c r="A26" s="61" t="s">
        <v>223</v>
      </c>
      <c r="B26" s="199">
        <v>49</v>
      </c>
      <c r="C26" s="199">
        <v>0</v>
      </c>
      <c r="D26" s="199">
        <v>0</v>
      </c>
      <c r="E26" s="199">
        <v>0</v>
      </c>
      <c r="F26" s="199"/>
      <c r="H26" s="446" t="str">
        <f t="shared" si="0"/>
        <v/>
      </c>
      <c r="I26" s="446" t="str">
        <f t="shared" si="1"/>
        <v/>
      </c>
      <c r="J26" s="446" t="str">
        <f t="shared" si="2"/>
        <v/>
      </c>
      <c r="K26" s="446" t="str">
        <f t="shared" si="3"/>
        <v/>
      </c>
    </row>
    <row r="27" spans="1:11" s="27" customFormat="1" ht="15.75" customHeight="1">
      <c r="A27" s="124" t="s">
        <v>224</v>
      </c>
      <c r="B27" s="203">
        <f>SUM(B28:B30)</f>
        <v>0</v>
      </c>
      <c r="C27" s="203">
        <f>SUM(C28:C30)</f>
        <v>0</v>
      </c>
      <c r="D27" s="203">
        <f>SUM(D28:D30)</f>
        <v>0</v>
      </c>
      <c r="E27" s="203">
        <f>SUM(E28:E30)</f>
        <v>0</v>
      </c>
      <c r="F27" s="199"/>
      <c r="H27" s="446" t="str">
        <f t="shared" si="0"/>
        <v/>
      </c>
      <c r="I27" s="446" t="str">
        <f t="shared" si="1"/>
        <v/>
      </c>
      <c r="J27" s="446" t="str">
        <f t="shared" si="2"/>
        <v/>
      </c>
      <c r="K27" s="446" t="str">
        <f t="shared" si="3"/>
        <v/>
      </c>
    </row>
    <row r="28" spans="1:11" s="27" customFormat="1" ht="15.75" customHeight="1">
      <c r="A28" s="61" t="s">
        <v>225</v>
      </c>
      <c r="B28" s="199"/>
      <c r="C28" s="199"/>
      <c r="D28" s="199"/>
      <c r="E28" s="199"/>
      <c r="F28" s="199"/>
      <c r="H28" s="446" t="str">
        <f t="shared" si="0"/>
        <v/>
      </c>
      <c r="I28" s="446" t="str">
        <f t="shared" si="1"/>
        <v/>
      </c>
      <c r="J28" s="446" t="str">
        <f t="shared" si="2"/>
        <v/>
      </c>
      <c r="K28" s="446" t="str">
        <f t="shared" si="3"/>
        <v/>
      </c>
    </row>
    <row r="29" spans="1:11" s="27" customFormat="1" ht="15.75" customHeight="1">
      <c r="A29" s="61" t="s">
        <v>226</v>
      </c>
      <c r="B29" s="199"/>
      <c r="C29" s="199"/>
      <c r="D29" s="199"/>
      <c r="E29" s="199"/>
      <c r="F29" s="199"/>
      <c r="H29" s="446" t="str">
        <f t="shared" si="0"/>
        <v/>
      </c>
      <c r="I29" s="446" t="str">
        <f t="shared" si="1"/>
        <v/>
      </c>
      <c r="J29" s="446" t="str">
        <f t="shared" si="2"/>
        <v/>
      </c>
      <c r="K29" s="446" t="str">
        <f t="shared" si="3"/>
        <v/>
      </c>
    </row>
    <row r="30" spans="1:11" s="27" customFormat="1" ht="15.75" customHeight="1">
      <c r="A30" s="61" t="s">
        <v>227</v>
      </c>
      <c r="B30" s="199"/>
      <c r="C30" s="199"/>
      <c r="D30" s="199"/>
      <c r="E30" s="199"/>
      <c r="F30" s="199"/>
      <c r="H30" s="446" t="str">
        <f t="shared" si="0"/>
        <v/>
      </c>
      <c r="I30" s="446" t="str">
        <f t="shared" si="1"/>
        <v/>
      </c>
      <c r="J30" s="446" t="str">
        <f t="shared" si="2"/>
        <v/>
      </c>
      <c r="K30" s="446" t="str">
        <f t="shared" si="3"/>
        <v/>
      </c>
    </row>
    <row r="31" spans="1:11" s="27" customFormat="1" ht="15.75" customHeight="1">
      <c r="A31" s="124" t="s">
        <v>228</v>
      </c>
      <c r="B31" s="203">
        <f>SUM(B32:B33)</f>
        <v>0</v>
      </c>
      <c r="C31" s="203">
        <f>SUM(C32:C33)</f>
        <v>0</v>
      </c>
      <c r="D31" s="203">
        <f>SUM(D32:D33)</f>
        <v>0</v>
      </c>
      <c r="E31" s="203">
        <f>SUM(E32:E33)</f>
        <v>0</v>
      </c>
      <c r="F31" s="199"/>
      <c r="H31" s="446" t="str">
        <f t="shared" si="0"/>
        <v/>
      </c>
      <c r="I31" s="446" t="str">
        <f t="shared" si="1"/>
        <v/>
      </c>
      <c r="J31" s="446" t="str">
        <f t="shared" si="2"/>
        <v/>
      </c>
      <c r="K31" s="446" t="str">
        <f t="shared" si="3"/>
        <v/>
      </c>
    </row>
    <row r="32" spans="1:11" s="27" customFormat="1" ht="15.75" customHeight="1">
      <c r="A32" s="61" t="s">
        <v>229</v>
      </c>
      <c r="B32" s="199"/>
      <c r="C32" s="199"/>
      <c r="D32" s="199"/>
      <c r="E32" s="199"/>
      <c r="F32" s="199"/>
      <c r="H32" s="446" t="str">
        <f t="shared" si="0"/>
        <v/>
      </c>
      <c r="I32" s="446" t="str">
        <f t="shared" si="1"/>
        <v/>
      </c>
      <c r="J32" s="446" t="str">
        <f t="shared" si="2"/>
        <v/>
      </c>
      <c r="K32" s="446" t="str">
        <f t="shared" si="3"/>
        <v/>
      </c>
    </row>
    <row r="33" spans="1:11" s="27" customFormat="1" ht="15.75" customHeight="1">
      <c r="A33" s="61" t="s">
        <v>230</v>
      </c>
      <c r="B33" s="199"/>
      <c r="C33" s="199"/>
      <c r="D33" s="199"/>
      <c r="E33" s="199"/>
      <c r="F33" s="199"/>
      <c r="H33" s="446" t="str">
        <f t="shared" si="0"/>
        <v/>
      </c>
      <c r="I33" s="446" t="str">
        <f t="shared" si="1"/>
        <v/>
      </c>
      <c r="J33" s="446" t="str">
        <f t="shared" si="2"/>
        <v/>
      </c>
      <c r="K33" s="446" t="str">
        <f t="shared" si="3"/>
        <v/>
      </c>
    </row>
    <row r="34" spans="1:11" s="27" customFormat="1" ht="15.75" customHeight="1">
      <c r="A34" s="124" t="s">
        <v>231</v>
      </c>
      <c r="B34" s="203">
        <f>SUM(B35:B37)</f>
        <v>0</v>
      </c>
      <c r="C34" s="203">
        <f>SUM(C35:C37)</f>
        <v>0</v>
      </c>
      <c r="D34" s="203">
        <f>SUM(D35:D37)</f>
        <v>0</v>
      </c>
      <c r="E34" s="203">
        <f>SUM(E35:E37)</f>
        <v>0</v>
      </c>
      <c r="F34" s="199"/>
      <c r="H34" s="446" t="str">
        <f t="shared" si="0"/>
        <v/>
      </c>
      <c r="I34" s="446" t="str">
        <f t="shared" si="1"/>
        <v/>
      </c>
      <c r="J34" s="446" t="str">
        <f t="shared" si="2"/>
        <v/>
      </c>
      <c r="K34" s="446" t="str">
        <f t="shared" si="3"/>
        <v/>
      </c>
    </row>
    <row r="35" spans="1:11" s="27" customFormat="1" ht="15.75" customHeight="1">
      <c r="A35" s="61" t="s">
        <v>232</v>
      </c>
      <c r="B35" s="199"/>
      <c r="C35" s="199"/>
      <c r="D35" s="199"/>
      <c r="E35" s="199"/>
      <c r="F35" s="199"/>
      <c r="H35" s="446" t="str">
        <f t="shared" si="0"/>
        <v/>
      </c>
      <c r="I35" s="446" t="str">
        <f t="shared" si="1"/>
        <v/>
      </c>
      <c r="J35" s="446" t="str">
        <f t="shared" si="2"/>
        <v/>
      </c>
      <c r="K35" s="446" t="str">
        <f t="shared" si="3"/>
        <v/>
      </c>
    </row>
    <row r="36" spans="1:11" s="27" customFormat="1" ht="15.75" customHeight="1">
      <c r="A36" s="61" t="s">
        <v>233</v>
      </c>
      <c r="B36" s="199"/>
      <c r="C36" s="199"/>
      <c r="D36" s="199"/>
      <c r="E36" s="199"/>
      <c r="F36" s="199"/>
      <c r="H36" s="446" t="str">
        <f t="shared" si="0"/>
        <v/>
      </c>
      <c r="I36" s="446" t="str">
        <f t="shared" si="1"/>
        <v/>
      </c>
      <c r="J36" s="446" t="str">
        <f t="shared" si="2"/>
        <v/>
      </c>
      <c r="K36" s="446" t="str">
        <f t="shared" si="3"/>
        <v/>
      </c>
    </row>
    <row r="37" spans="1:11" s="27" customFormat="1" ht="15.75" customHeight="1">
      <c r="A37" s="26" t="s">
        <v>234</v>
      </c>
      <c r="B37" s="200"/>
      <c r="C37" s="200"/>
      <c r="D37" s="200"/>
      <c r="E37" s="200"/>
      <c r="F37" s="200"/>
      <c r="H37" s="446" t="str">
        <f t="shared" si="0"/>
        <v/>
      </c>
      <c r="I37" s="446" t="str">
        <f t="shared" si="1"/>
        <v/>
      </c>
      <c r="J37" s="446" t="str">
        <f t="shared" si="2"/>
        <v/>
      </c>
      <c r="K37" s="446" t="str">
        <f t="shared" si="3"/>
        <v/>
      </c>
    </row>
    <row r="38" spans="1:11" s="65" customFormat="1" ht="14.25" customHeight="1">
      <c r="A38" s="264"/>
      <c r="B38" s="271"/>
      <c r="C38" s="263"/>
      <c r="D38" s="594" t="s">
        <v>1512</v>
      </c>
      <c r="E38" s="594"/>
      <c r="F38" s="594"/>
      <c r="H38" s="29"/>
      <c r="I38" s="29"/>
      <c r="J38" s="29"/>
      <c r="K38" s="29"/>
    </row>
    <row r="39" spans="1:11" s="65" customFormat="1" ht="14.25" customHeight="1">
      <c r="A39" s="261" t="s">
        <v>235</v>
      </c>
      <c r="B39" s="271"/>
      <c r="C39" s="263"/>
      <c r="D39" s="584" t="s">
        <v>236</v>
      </c>
      <c r="E39" s="584"/>
      <c r="F39" s="584"/>
      <c r="H39" s="28"/>
      <c r="I39" s="28"/>
      <c r="J39" s="28"/>
      <c r="K39" s="29"/>
    </row>
    <row r="40" spans="1:11" s="65" customFormat="1" ht="14.25" customHeight="1">
      <c r="A40" s="261"/>
      <c r="B40" s="263"/>
      <c r="C40" s="263"/>
      <c r="D40" s="595"/>
      <c r="E40" s="595"/>
      <c r="F40" s="595"/>
      <c r="H40" s="28"/>
      <c r="I40" s="28"/>
      <c r="J40" s="28"/>
      <c r="K40" s="29"/>
    </row>
    <row r="41" spans="1:11" s="65" customFormat="1" ht="14.25" customHeight="1">
      <c r="A41" s="232"/>
      <c r="B41" s="263"/>
      <c r="C41" s="263"/>
      <c r="D41" s="263"/>
      <c r="E41" s="263"/>
      <c r="F41" s="263"/>
      <c r="H41" s="28"/>
      <c r="I41" s="28"/>
      <c r="J41" s="28"/>
      <c r="K41" s="29"/>
    </row>
    <row r="42" spans="1:11" s="65" customFormat="1" ht="14.25" customHeight="1">
      <c r="A42" s="261"/>
      <c r="B42" s="263"/>
      <c r="C42" s="263"/>
      <c r="D42" s="263"/>
      <c r="E42" s="263"/>
      <c r="F42" s="263"/>
      <c r="H42" s="28"/>
      <c r="I42" s="28"/>
      <c r="J42" s="28"/>
      <c r="K42" s="29"/>
    </row>
    <row r="43" spans="1:11" s="65" customFormat="1" ht="14.25" customHeight="1">
      <c r="A43" s="261"/>
      <c r="B43" s="263"/>
      <c r="C43" s="263"/>
      <c r="D43" s="263"/>
      <c r="E43" s="263"/>
      <c r="F43" s="263"/>
      <c r="H43" s="28"/>
      <c r="I43" s="28"/>
      <c r="J43" s="28"/>
      <c r="K43" s="29"/>
    </row>
    <row r="44" spans="1:11" s="65" customFormat="1" ht="14.25" customHeight="1">
      <c r="A44" s="261"/>
      <c r="B44" s="263"/>
      <c r="C44" s="263"/>
      <c r="D44" s="263"/>
      <c r="E44" s="272"/>
      <c r="F44" s="272"/>
      <c r="H44" s="28"/>
      <c r="I44" s="28"/>
      <c r="J44" s="28"/>
      <c r="K44" s="29"/>
    </row>
    <row r="45" spans="1:11" s="27" customFormat="1">
      <c r="A45" s="261"/>
      <c r="B45" s="263"/>
      <c r="C45" s="263"/>
      <c r="D45" s="263"/>
      <c r="E45" s="273"/>
      <c r="F45" s="274" t="s">
        <v>1511</v>
      </c>
      <c r="H45" s="28"/>
      <c r="I45" s="28"/>
      <c r="J45" s="28"/>
      <c r="K45" s="29"/>
    </row>
    <row r="46" spans="1:11" s="27" customFormat="1">
      <c r="A46" s="247"/>
      <c r="B46" s="232"/>
      <c r="C46" s="232"/>
      <c r="D46" s="232"/>
      <c r="E46" s="232"/>
      <c r="F46" s="232"/>
      <c r="H46" s="28"/>
      <c r="I46" s="28"/>
      <c r="J46" s="28"/>
      <c r="K46" s="29"/>
    </row>
    <row r="47" spans="1:11" s="27" customFormat="1">
      <c r="A47" s="247"/>
      <c r="B47" s="232"/>
      <c r="C47" s="232"/>
      <c r="D47" s="232"/>
      <c r="E47" s="232"/>
      <c r="F47" s="232"/>
      <c r="H47" s="28"/>
      <c r="I47" s="28"/>
      <c r="J47" s="28"/>
      <c r="K47" s="29"/>
    </row>
    <row r="48" spans="1:11" s="27" customFormat="1">
      <c r="A48" s="69"/>
      <c r="B48" s="63"/>
      <c r="C48" s="63"/>
      <c r="D48" s="63"/>
      <c r="E48" s="63"/>
      <c r="F48" s="63"/>
      <c r="H48" s="28"/>
      <c r="I48" s="28"/>
      <c r="J48" s="28"/>
      <c r="K48" s="29"/>
    </row>
    <row r="49" spans="1:11" s="27" customFormat="1">
      <c r="A49" s="69"/>
      <c r="B49" s="63"/>
      <c r="C49" s="63"/>
      <c r="D49" s="63"/>
      <c r="E49" s="63"/>
      <c r="F49" s="63"/>
      <c r="H49" s="29"/>
      <c r="I49" s="29"/>
      <c r="J49" s="29"/>
      <c r="K49" s="29"/>
    </row>
    <row r="50" spans="1:11">
      <c r="H50" s="28"/>
      <c r="I50" s="28"/>
      <c r="J50" s="28"/>
      <c r="K50" s="28"/>
    </row>
    <row r="51" spans="1:11">
      <c r="H51" s="29"/>
      <c r="I51" s="29"/>
      <c r="J51" s="29"/>
      <c r="K51" s="29"/>
    </row>
    <row r="55" spans="1:11">
      <c r="H55" s="67"/>
      <c r="I55" s="67"/>
      <c r="J55" s="67"/>
      <c r="K55" s="67"/>
    </row>
    <row r="56" spans="1:11" ht="15">
      <c r="H56" s="68"/>
      <c r="I56" s="68"/>
      <c r="J56" s="68"/>
      <c r="K56" s="68"/>
    </row>
  </sheetData>
  <sheetProtection password="A6D1" sheet="1"/>
  <mergeCells count="10">
    <mergeCell ref="D38:F38"/>
    <mergeCell ref="D39:F39"/>
    <mergeCell ref="D40:F40"/>
    <mergeCell ref="B1:E1"/>
    <mergeCell ref="B2:E2"/>
    <mergeCell ref="B3:E3"/>
    <mergeCell ref="B6:B10"/>
    <mergeCell ref="C6:E6"/>
    <mergeCell ref="D7:E8"/>
    <mergeCell ref="D9:D10"/>
  </mergeCells>
  <phoneticPr fontId="15" type="noConversion"/>
  <dataValidations count="1">
    <dataValidation type="whole" allowBlank="1" showInputMessage="1" showErrorMessage="1" errorTitle="Lỗi" error="Chỉ được nhập số!" promptTitle="Nhập sô!" prompt="Nhập số liệu" sqref="B35:E37 B21:E22 B24:E26 B28:E30 B32:E33 B13:E19">
      <formula1>0</formula1>
      <formula2>9999999</formula2>
    </dataValidation>
  </dataValidations>
  <pageMargins left="0.67" right="0.39" top="1.1100000000000001" bottom="0.5" header="0.5" footer="0.5"/>
  <pageSetup orientation="portrait" horizontalDpi="300" verticalDpi="300" r:id="rId1"/>
  <headerFooter alignWithMargins="0"/>
  <ignoredErrors>
    <ignoredError sqref="B14:E14" unlocked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L35"/>
  <sheetViews>
    <sheetView topLeftCell="A4" workbookViewId="0">
      <selection activeCell="F74" sqref="F74"/>
    </sheetView>
  </sheetViews>
  <sheetFormatPr defaultRowHeight="15.75"/>
  <cols>
    <col min="1" max="1" width="28.85546875" style="69" customWidth="1"/>
    <col min="2" max="2" width="8.85546875" style="63" customWidth="1"/>
    <col min="3" max="11" width="4.5703125" style="63" customWidth="1"/>
    <col min="12" max="12" width="11.42578125" style="63" customWidth="1"/>
    <col min="13" max="16384" width="9.140625" style="27"/>
  </cols>
  <sheetData>
    <row r="1" spans="1:12" ht="15.75" customHeight="1">
      <c r="A1" s="31" t="s">
        <v>240</v>
      </c>
      <c r="B1" s="596" t="s">
        <v>194</v>
      </c>
      <c r="C1" s="597"/>
      <c r="D1" s="597"/>
      <c r="E1" s="597"/>
      <c r="F1" s="601"/>
      <c r="G1" s="601"/>
      <c r="H1" s="601"/>
      <c r="I1" s="601"/>
      <c r="J1" s="237" t="s">
        <v>207</v>
      </c>
      <c r="K1" s="237"/>
      <c r="L1" s="237"/>
    </row>
    <row r="2" spans="1:12" ht="15.75" customHeight="1">
      <c r="A2" s="34" t="s">
        <v>110</v>
      </c>
      <c r="B2" s="596" t="s">
        <v>195</v>
      </c>
      <c r="C2" s="597"/>
      <c r="D2" s="597"/>
      <c r="E2" s="597"/>
      <c r="F2" s="601"/>
      <c r="G2" s="601"/>
      <c r="H2" s="601"/>
      <c r="I2" s="601"/>
      <c r="J2" s="239" t="str">
        <f>Bia!C10</f>
        <v>Tr.CĐ Kỹ thuật Lý Tự Trọng TP HCM</v>
      </c>
      <c r="K2" s="239"/>
      <c r="L2" s="239"/>
    </row>
    <row r="3" spans="1:12">
      <c r="A3" s="34" t="s">
        <v>111</v>
      </c>
      <c r="B3" s="598" t="s">
        <v>72</v>
      </c>
      <c r="C3" s="598"/>
      <c r="D3" s="598"/>
      <c r="E3" s="598"/>
      <c r="F3" s="598"/>
      <c r="G3" s="598"/>
      <c r="H3" s="598"/>
      <c r="I3" s="598"/>
      <c r="J3" s="267"/>
      <c r="K3" s="267"/>
      <c r="L3" s="268"/>
    </row>
    <row r="4" spans="1:12">
      <c r="A4" s="34" t="s">
        <v>112</v>
      </c>
      <c r="B4" s="269"/>
      <c r="C4" s="269"/>
      <c r="D4" s="269"/>
      <c r="E4" s="269"/>
      <c r="F4" s="269"/>
      <c r="G4" s="269"/>
      <c r="H4" s="269"/>
      <c r="I4" s="270"/>
      <c r="J4" s="270"/>
      <c r="K4" s="270"/>
      <c r="L4" s="270"/>
    </row>
    <row r="5" spans="1:12">
      <c r="A5" s="35" t="s">
        <v>208</v>
      </c>
      <c r="B5" s="242"/>
      <c r="C5" s="242"/>
      <c r="D5" s="242"/>
      <c r="E5" s="242"/>
      <c r="F5" s="242"/>
      <c r="G5" s="242"/>
      <c r="H5" s="242"/>
      <c r="I5" s="243"/>
      <c r="J5" s="243"/>
      <c r="K5" s="243"/>
      <c r="L5" s="243"/>
    </row>
    <row r="6" spans="1:12">
      <c r="A6" s="45"/>
      <c r="B6" s="581" t="s">
        <v>238</v>
      </c>
      <c r="C6" s="588" t="s">
        <v>183</v>
      </c>
      <c r="D6" s="589"/>
      <c r="E6" s="589"/>
      <c r="F6" s="589"/>
      <c r="G6" s="589"/>
      <c r="H6" s="589"/>
      <c r="I6" s="589"/>
      <c r="J6" s="605"/>
      <c r="K6" s="606"/>
      <c r="L6" s="46"/>
    </row>
    <row r="7" spans="1:12">
      <c r="A7" s="48"/>
      <c r="B7" s="582"/>
      <c r="C7" s="74"/>
      <c r="D7" s="74"/>
      <c r="E7" s="74"/>
      <c r="F7" s="74"/>
      <c r="G7" s="74"/>
      <c r="H7" s="74"/>
      <c r="I7" s="53"/>
      <c r="J7" s="75"/>
      <c r="K7" s="75"/>
      <c r="L7" s="76"/>
    </row>
    <row r="8" spans="1:12">
      <c r="A8" s="48"/>
      <c r="B8" s="582"/>
      <c r="C8" s="74">
        <v>17</v>
      </c>
      <c r="D8" s="74">
        <v>18</v>
      </c>
      <c r="E8" s="74">
        <v>19</v>
      </c>
      <c r="F8" s="74">
        <v>20</v>
      </c>
      <c r="G8" s="74">
        <v>21</v>
      </c>
      <c r="H8" s="74">
        <v>22</v>
      </c>
      <c r="I8" s="52">
        <v>23</v>
      </c>
      <c r="J8" s="77">
        <v>24</v>
      </c>
      <c r="K8" s="77" t="s">
        <v>182</v>
      </c>
      <c r="L8" s="76" t="s">
        <v>169</v>
      </c>
    </row>
    <row r="9" spans="1:12">
      <c r="A9" s="48"/>
      <c r="B9" s="582"/>
      <c r="C9" s="74"/>
      <c r="D9" s="74"/>
      <c r="E9" s="74"/>
      <c r="F9" s="74"/>
      <c r="G9" s="74"/>
      <c r="H9" s="74"/>
      <c r="I9" s="53"/>
      <c r="J9" s="54"/>
      <c r="K9" s="54"/>
      <c r="L9" s="78"/>
    </row>
    <row r="10" spans="1:12">
      <c r="A10" s="56"/>
      <c r="B10" s="583"/>
      <c r="C10" s="79"/>
      <c r="D10" s="79"/>
      <c r="E10" s="79"/>
      <c r="F10" s="79"/>
      <c r="G10" s="79"/>
      <c r="H10" s="79"/>
      <c r="I10" s="57"/>
      <c r="J10" s="22"/>
      <c r="K10" s="22"/>
      <c r="L10" s="80"/>
    </row>
    <row r="11" spans="1:12" ht="12.75">
      <c r="A11" s="58" t="s">
        <v>147</v>
      </c>
      <c r="B11" s="58">
        <v>1</v>
      </c>
      <c r="C11" s="59">
        <v>2</v>
      </c>
      <c r="D11" s="59">
        <v>3</v>
      </c>
      <c r="E11" s="59">
        <v>4</v>
      </c>
      <c r="F11" s="59">
        <v>5</v>
      </c>
      <c r="G11" s="59">
        <v>6</v>
      </c>
      <c r="H11" s="59">
        <v>7</v>
      </c>
      <c r="I11" s="59">
        <v>8</v>
      </c>
      <c r="J11" s="59">
        <v>9</v>
      </c>
      <c r="K11" s="59">
        <v>10</v>
      </c>
      <c r="L11" s="59">
        <v>11</v>
      </c>
    </row>
    <row r="12" spans="1:12" ht="26.25" customHeight="1">
      <c r="A12" s="124" t="s">
        <v>210</v>
      </c>
      <c r="B12" s="203">
        <f>SUM(B13,B16,B17)</f>
        <v>2466</v>
      </c>
      <c r="C12" s="203">
        <f t="shared" ref="C12:K12" si="0">SUM(C13,C16,C17)</f>
        <v>0</v>
      </c>
      <c r="D12" s="203">
        <f t="shared" si="0"/>
        <v>594</v>
      </c>
      <c r="E12" s="203">
        <f t="shared" si="0"/>
        <v>845</v>
      </c>
      <c r="F12" s="203">
        <f t="shared" si="0"/>
        <v>657</v>
      </c>
      <c r="G12" s="203">
        <f t="shared" si="0"/>
        <v>246</v>
      </c>
      <c r="H12" s="203">
        <f t="shared" si="0"/>
        <v>69</v>
      </c>
      <c r="I12" s="203">
        <f t="shared" si="0"/>
        <v>36</v>
      </c>
      <c r="J12" s="203">
        <f t="shared" si="0"/>
        <v>10</v>
      </c>
      <c r="K12" s="203">
        <f t="shared" si="0"/>
        <v>9</v>
      </c>
      <c r="L12" s="199"/>
    </row>
    <row r="13" spans="1:12" ht="26.25" customHeight="1">
      <c r="A13" s="101" t="s">
        <v>211</v>
      </c>
      <c r="B13" s="447">
        <f>SUM(C13:K13)</f>
        <v>2466</v>
      </c>
      <c r="C13" s="447">
        <f>SUM(C14:C15)</f>
        <v>0</v>
      </c>
      <c r="D13" s="447">
        <f t="shared" ref="D13:K13" si="1">SUM(D14:D15)</f>
        <v>594</v>
      </c>
      <c r="E13" s="447">
        <f t="shared" si="1"/>
        <v>845</v>
      </c>
      <c r="F13" s="447">
        <f t="shared" si="1"/>
        <v>657</v>
      </c>
      <c r="G13" s="447">
        <f t="shared" si="1"/>
        <v>246</v>
      </c>
      <c r="H13" s="447">
        <f t="shared" si="1"/>
        <v>69</v>
      </c>
      <c r="I13" s="447">
        <f t="shared" si="1"/>
        <v>36</v>
      </c>
      <c r="J13" s="447">
        <f t="shared" si="1"/>
        <v>10</v>
      </c>
      <c r="K13" s="447">
        <f t="shared" si="1"/>
        <v>9</v>
      </c>
      <c r="L13" s="199"/>
    </row>
    <row r="14" spans="1:12" ht="26.25" customHeight="1">
      <c r="A14" s="61" t="s">
        <v>212</v>
      </c>
      <c r="B14" s="447">
        <f t="shared" ref="B14:B22" si="2">SUM(C14:K14)</f>
        <v>2466</v>
      </c>
      <c r="C14" s="199">
        <v>0</v>
      </c>
      <c r="D14" s="199">
        <v>594</v>
      </c>
      <c r="E14" s="199">
        <v>845</v>
      </c>
      <c r="F14" s="199">
        <v>657</v>
      </c>
      <c r="G14" s="199">
        <v>246</v>
      </c>
      <c r="H14" s="199">
        <v>69</v>
      </c>
      <c r="I14" s="199">
        <v>36</v>
      </c>
      <c r="J14" s="199">
        <v>10</v>
      </c>
      <c r="K14" s="199">
        <v>9</v>
      </c>
      <c r="L14" s="199"/>
    </row>
    <row r="15" spans="1:12" ht="26.25" customHeight="1">
      <c r="A15" s="62" t="s">
        <v>213</v>
      </c>
      <c r="B15" s="447">
        <f t="shared" si="2"/>
        <v>0</v>
      </c>
      <c r="C15" s="199"/>
      <c r="D15" s="199"/>
      <c r="E15" s="199"/>
      <c r="F15" s="199"/>
      <c r="G15" s="199"/>
      <c r="H15" s="199"/>
      <c r="I15" s="199"/>
      <c r="J15" s="199"/>
      <c r="K15" s="199"/>
      <c r="L15" s="199"/>
    </row>
    <row r="16" spans="1:12" ht="26.25" customHeight="1">
      <c r="A16" s="61" t="s">
        <v>214</v>
      </c>
      <c r="B16" s="447">
        <f t="shared" si="2"/>
        <v>0</v>
      </c>
      <c r="C16" s="199"/>
      <c r="D16" s="199"/>
      <c r="E16" s="199"/>
      <c r="F16" s="199"/>
      <c r="G16" s="199"/>
      <c r="H16" s="199"/>
      <c r="I16" s="199"/>
      <c r="J16" s="199"/>
      <c r="K16" s="199"/>
      <c r="L16" s="199"/>
    </row>
    <row r="17" spans="1:12" ht="26.25" customHeight="1">
      <c r="A17" s="61" t="s">
        <v>215</v>
      </c>
      <c r="B17" s="447">
        <f t="shared" si="2"/>
        <v>0</v>
      </c>
      <c r="C17" s="447">
        <f>SUM(C18:C19)</f>
        <v>0</v>
      </c>
      <c r="D17" s="447">
        <f t="shared" ref="D17:K17" si="3">SUM(D18:D19)</f>
        <v>0</v>
      </c>
      <c r="E17" s="447">
        <f t="shared" si="3"/>
        <v>0</v>
      </c>
      <c r="F17" s="447">
        <f t="shared" si="3"/>
        <v>0</v>
      </c>
      <c r="G17" s="447">
        <f t="shared" si="3"/>
        <v>0</v>
      </c>
      <c r="H17" s="447">
        <f t="shared" si="3"/>
        <v>0</v>
      </c>
      <c r="I17" s="447">
        <f t="shared" si="3"/>
        <v>0</v>
      </c>
      <c r="J17" s="447">
        <f t="shared" si="3"/>
        <v>0</v>
      </c>
      <c r="K17" s="447">
        <f t="shared" si="3"/>
        <v>0</v>
      </c>
      <c r="L17" s="199"/>
    </row>
    <row r="18" spans="1:12" ht="26.25" customHeight="1">
      <c r="A18" s="61" t="s">
        <v>216</v>
      </c>
      <c r="B18" s="447">
        <f t="shared" si="2"/>
        <v>0</v>
      </c>
      <c r="C18" s="199"/>
      <c r="D18" s="199"/>
      <c r="E18" s="199"/>
      <c r="F18" s="199"/>
      <c r="G18" s="199"/>
      <c r="H18" s="199"/>
      <c r="I18" s="199"/>
      <c r="J18" s="199"/>
      <c r="K18" s="199"/>
      <c r="L18" s="199"/>
    </row>
    <row r="19" spans="1:12" ht="26.25" customHeight="1">
      <c r="A19" s="62" t="s">
        <v>217</v>
      </c>
      <c r="B19" s="447">
        <f t="shared" si="2"/>
        <v>0</v>
      </c>
      <c r="C19" s="199"/>
      <c r="D19" s="199"/>
      <c r="E19" s="199"/>
      <c r="F19" s="199"/>
      <c r="G19" s="199"/>
      <c r="H19" s="199"/>
      <c r="I19" s="199"/>
      <c r="J19" s="199"/>
      <c r="K19" s="199"/>
      <c r="L19" s="199"/>
    </row>
    <row r="20" spans="1:12" ht="26.25" customHeight="1">
      <c r="A20" s="124" t="s">
        <v>218</v>
      </c>
      <c r="B20" s="203">
        <f>SUM(B21:B22)</f>
        <v>584</v>
      </c>
      <c r="C20" s="203">
        <f t="shared" ref="C20:K20" si="4">SUM(C21:C22)</f>
        <v>0</v>
      </c>
      <c r="D20" s="203">
        <f t="shared" si="4"/>
        <v>140</v>
      </c>
      <c r="E20" s="203">
        <f t="shared" si="4"/>
        <v>164</v>
      </c>
      <c r="F20" s="203">
        <f t="shared" si="4"/>
        <v>149</v>
      </c>
      <c r="G20" s="203">
        <f t="shared" si="4"/>
        <v>62</v>
      </c>
      <c r="H20" s="203">
        <f t="shared" si="4"/>
        <v>32</v>
      </c>
      <c r="I20" s="203">
        <f t="shared" si="4"/>
        <v>18</v>
      </c>
      <c r="J20" s="203">
        <f t="shared" si="4"/>
        <v>7</v>
      </c>
      <c r="K20" s="203">
        <f t="shared" si="4"/>
        <v>12</v>
      </c>
      <c r="L20" s="199"/>
    </row>
    <row r="21" spans="1:12" ht="26.25" customHeight="1">
      <c r="A21" s="61" t="s">
        <v>211</v>
      </c>
      <c r="B21" s="447">
        <f t="shared" si="2"/>
        <v>584</v>
      </c>
      <c r="C21" s="199">
        <v>0</v>
      </c>
      <c r="D21" s="199">
        <v>140</v>
      </c>
      <c r="E21" s="199">
        <v>164</v>
      </c>
      <c r="F21" s="199">
        <v>149</v>
      </c>
      <c r="G21" s="199">
        <v>62</v>
      </c>
      <c r="H21" s="199">
        <v>32</v>
      </c>
      <c r="I21" s="199">
        <v>18</v>
      </c>
      <c r="J21" s="199">
        <v>7</v>
      </c>
      <c r="K21" s="199">
        <v>12</v>
      </c>
      <c r="L21" s="199"/>
    </row>
    <row r="22" spans="1:12" ht="26.25" customHeight="1">
      <c r="A22" s="26" t="s">
        <v>219</v>
      </c>
      <c r="B22" s="448">
        <f t="shared" si="2"/>
        <v>0</v>
      </c>
      <c r="C22" s="200"/>
      <c r="D22" s="200"/>
      <c r="E22" s="200"/>
      <c r="F22" s="200"/>
      <c r="G22" s="200"/>
      <c r="H22" s="199"/>
      <c r="I22" s="199"/>
      <c r="J22" s="199"/>
      <c r="K22" s="199"/>
      <c r="L22" s="200"/>
    </row>
    <row r="23" spans="1:12" ht="15.75" customHeight="1">
      <c r="A23" s="247"/>
      <c r="B23" s="235"/>
      <c r="C23" s="235"/>
      <c r="D23" s="235"/>
      <c r="E23" s="235"/>
      <c r="F23" s="235"/>
      <c r="G23" s="235"/>
      <c r="H23" s="607" t="s">
        <v>1512</v>
      </c>
      <c r="I23" s="608"/>
      <c r="J23" s="608"/>
      <c r="K23" s="608"/>
      <c r="L23" s="608"/>
    </row>
    <row r="24" spans="1:12" ht="15.75" customHeight="1">
      <c r="A24" s="266"/>
      <c r="B24" s="235"/>
      <c r="C24" s="235"/>
      <c r="D24" s="235"/>
      <c r="E24" s="235"/>
      <c r="F24" s="235"/>
      <c r="G24" s="235"/>
      <c r="H24" s="598" t="s">
        <v>236</v>
      </c>
      <c r="I24" s="602"/>
      <c r="J24" s="602"/>
      <c r="K24" s="602"/>
      <c r="L24" s="602"/>
    </row>
    <row r="25" spans="1:12" ht="15.75" customHeight="1">
      <c r="A25" s="233" t="s">
        <v>235</v>
      </c>
      <c r="B25" s="232"/>
      <c r="C25" s="232"/>
      <c r="D25" s="232"/>
      <c r="E25" s="232"/>
      <c r="F25" s="232"/>
      <c r="G25" s="232"/>
      <c r="H25" s="603"/>
      <c r="I25" s="602"/>
      <c r="J25" s="602"/>
      <c r="K25" s="602"/>
      <c r="L25" s="602"/>
    </row>
    <row r="26" spans="1:12">
      <c r="A26" s="233"/>
      <c r="B26" s="232"/>
      <c r="C26" s="232"/>
      <c r="D26" s="232"/>
      <c r="E26" s="232"/>
      <c r="F26" s="232"/>
      <c r="G26" s="232"/>
      <c r="H26" s="232"/>
      <c r="I26" s="232"/>
      <c r="J26" s="232"/>
      <c r="K26" s="232"/>
      <c r="L26" s="232"/>
    </row>
    <row r="27" spans="1:12">
      <c r="A27" s="233"/>
      <c r="B27" s="232"/>
      <c r="C27" s="232"/>
      <c r="D27" s="232"/>
      <c r="E27" s="232"/>
      <c r="F27" s="232"/>
      <c r="G27" s="232"/>
      <c r="H27" s="232"/>
      <c r="I27" s="232"/>
      <c r="J27" s="232"/>
      <c r="K27" s="232"/>
      <c r="L27" s="232"/>
    </row>
    <row r="28" spans="1:12">
      <c r="A28" s="233"/>
      <c r="B28" s="232"/>
      <c r="C28" s="232"/>
      <c r="D28" s="232"/>
      <c r="E28" s="232"/>
      <c r="F28" s="232"/>
      <c r="G28" s="232"/>
      <c r="H28" s="232"/>
      <c r="I28" s="232"/>
      <c r="J28" s="232"/>
      <c r="K28" s="236"/>
      <c r="L28" s="236"/>
    </row>
    <row r="29" spans="1:12">
      <c r="A29" s="261"/>
      <c r="B29" s="232"/>
      <c r="C29" s="232"/>
      <c r="D29" s="232"/>
      <c r="E29" s="232"/>
      <c r="F29" s="232"/>
      <c r="G29" s="232"/>
      <c r="H29" s="604" t="s">
        <v>1509</v>
      </c>
      <c r="I29" s="602"/>
      <c r="J29" s="602"/>
      <c r="K29" s="602"/>
      <c r="L29" s="602"/>
    </row>
    <row r="30" spans="1:12">
      <c r="A30" s="261"/>
      <c r="B30" s="232"/>
      <c r="C30" s="232"/>
      <c r="D30" s="232"/>
      <c r="E30" s="232"/>
      <c r="F30" s="232"/>
      <c r="G30" s="232"/>
      <c r="H30" s="232"/>
      <c r="I30" s="232"/>
      <c r="J30" s="232"/>
      <c r="K30" s="232"/>
      <c r="L30" s="232"/>
    </row>
    <row r="31" spans="1:12">
      <c r="A31" s="247"/>
      <c r="B31" s="232"/>
      <c r="C31" s="232"/>
      <c r="D31" s="232"/>
      <c r="E31" s="232"/>
      <c r="F31" s="232"/>
      <c r="G31" s="232"/>
      <c r="H31" s="232"/>
      <c r="I31" s="232"/>
      <c r="J31" s="232"/>
      <c r="K31" s="232"/>
      <c r="L31" s="232"/>
    </row>
    <row r="32" spans="1:12">
      <c r="A32" s="247"/>
      <c r="B32" s="232"/>
      <c r="C32" s="232"/>
      <c r="D32" s="232"/>
      <c r="E32" s="232"/>
      <c r="F32" s="232"/>
      <c r="G32" s="232"/>
      <c r="H32" s="232"/>
      <c r="I32" s="232"/>
      <c r="J32" s="232"/>
      <c r="K32" s="232"/>
      <c r="L32" s="232"/>
    </row>
    <row r="33" spans="1:12">
      <c r="A33" s="247"/>
      <c r="B33" s="232"/>
      <c r="C33" s="232"/>
      <c r="D33" s="232"/>
      <c r="E33" s="232"/>
      <c r="F33" s="232"/>
      <c r="G33" s="232"/>
      <c r="H33" s="232"/>
      <c r="I33" s="232"/>
      <c r="J33" s="232"/>
      <c r="K33" s="232"/>
      <c r="L33" s="232"/>
    </row>
    <row r="34" spans="1:12">
      <c r="A34" s="247"/>
      <c r="B34" s="232"/>
      <c r="C34" s="232"/>
      <c r="D34" s="232"/>
      <c r="E34" s="232"/>
      <c r="F34" s="232"/>
      <c r="G34" s="232"/>
      <c r="H34" s="232"/>
      <c r="I34" s="232"/>
      <c r="J34" s="232"/>
      <c r="K34" s="232"/>
      <c r="L34" s="232"/>
    </row>
    <row r="35" spans="1:12">
      <c r="A35" s="247"/>
      <c r="B35" s="232"/>
      <c r="C35" s="232"/>
      <c r="D35" s="232"/>
      <c r="E35" s="232"/>
      <c r="F35" s="232"/>
      <c r="G35" s="232"/>
      <c r="H35" s="232"/>
      <c r="I35" s="232"/>
      <c r="J35" s="232"/>
      <c r="K35" s="232"/>
      <c r="L35" s="232"/>
    </row>
  </sheetData>
  <sheetProtection password="A6D1" sheet="1"/>
  <mergeCells count="9">
    <mergeCell ref="B1:I1"/>
    <mergeCell ref="B3:I3"/>
    <mergeCell ref="H24:L24"/>
    <mergeCell ref="H25:L25"/>
    <mergeCell ref="H29:L29"/>
    <mergeCell ref="B2:I2"/>
    <mergeCell ref="B6:B10"/>
    <mergeCell ref="C6:K6"/>
    <mergeCell ref="H23:L23"/>
  </mergeCells>
  <phoneticPr fontId="15" type="noConversion"/>
  <dataValidations xWindow="471" yWindow="448" count="1">
    <dataValidation type="whole" allowBlank="1" showInputMessage="1" showErrorMessage="1" errorTitle="Lỗi" error="Chỉ được nhập số!" promptTitle="Nhập sô!" prompt="Nhập số liệu" sqref="B21:K22 B13:K19">
      <formula1>0</formula1>
      <formula2>9999999</formula2>
    </dataValidation>
  </dataValidations>
  <pageMargins left="0.51" right="0.3" top="1.0900000000000001" bottom="1" header="0.5" footer="0.51"/>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FFC000"/>
  </sheetPr>
  <dimension ref="A1:S620"/>
  <sheetViews>
    <sheetView topLeftCell="A340" zoomScaleNormal="100" zoomScaleSheetLayoutView="91" workbookViewId="0">
      <selection activeCell="E23" sqref="E23"/>
    </sheetView>
  </sheetViews>
  <sheetFormatPr defaultRowHeight="12.75"/>
  <cols>
    <col min="1" max="1" width="26.7109375" customWidth="1"/>
    <col min="2" max="2" width="7.140625" customWidth="1"/>
    <col min="3" max="3" width="8" customWidth="1"/>
    <col min="4" max="4" width="5.85546875" customWidth="1"/>
    <col min="5" max="5" width="7.140625" customWidth="1"/>
    <col min="6" max="6" width="8.140625" customWidth="1"/>
    <col min="7" max="10" width="7.42578125" customWidth="1"/>
    <col min="11" max="12" width="11.28515625" customWidth="1"/>
    <col min="13" max="13" width="23" customWidth="1"/>
    <col min="15" max="18" width="4.140625" customWidth="1"/>
  </cols>
  <sheetData>
    <row r="1" spans="1:18" s="37" customFormat="1" ht="15.95" customHeight="1">
      <c r="A1" s="31" t="s">
        <v>241</v>
      </c>
      <c r="B1" s="580" t="s">
        <v>242</v>
      </c>
      <c r="C1" s="580"/>
      <c r="D1" s="580"/>
      <c r="E1" s="580"/>
      <c r="F1" s="580"/>
      <c r="G1" s="580"/>
      <c r="H1" s="580"/>
      <c r="I1" s="580"/>
      <c r="J1" s="580"/>
      <c r="K1" s="259" t="s">
        <v>1333</v>
      </c>
      <c r="L1" s="259"/>
      <c r="M1" s="259"/>
      <c r="N1" s="125"/>
      <c r="O1" s="449"/>
      <c r="P1" s="38"/>
    </row>
    <row r="2" spans="1:18" s="37" customFormat="1" ht="15.95" customHeight="1">
      <c r="A2" s="34" t="s">
        <v>110</v>
      </c>
      <c r="B2" s="598" t="s">
        <v>71</v>
      </c>
      <c r="C2" s="598"/>
      <c r="D2" s="598"/>
      <c r="E2" s="598"/>
      <c r="F2" s="617"/>
      <c r="G2" s="617"/>
      <c r="H2" s="617"/>
      <c r="I2" s="617"/>
      <c r="J2" s="617"/>
      <c r="K2" s="259" t="str">
        <f>Bia!$C$10</f>
        <v>Tr.CĐ Kỹ thuật Lý Tự Trọng TP HCM</v>
      </c>
      <c r="L2" s="241"/>
      <c r="M2" s="241"/>
      <c r="N2" s="110"/>
      <c r="O2" s="110"/>
      <c r="P2" s="38"/>
    </row>
    <row r="3" spans="1:18" s="37" customFormat="1" ht="15.95" customHeight="1">
      <c r="A3" s="34" t="s">
        <v>111</v>
      </c>
      <c r="B3" s="235"/>
      <c r="C3" s="584" t="s">
        <v>196</v>
      </c>
      <c r="D3" s="584"/>
      <c r="E3" s="584"/>
      <c r="F3" s="584"/>
      <c r="G3" s="584"/>
      <c r="H3" s="584"/>
      <c r="I3" s="584"/>
      <c r="J3" s="241"/>
      <c r="K3" s="241"/>
      <c r="L3" s="241"/>
      <c r="M3" s="241"/>
      <c r="N3" s="110"/>
      <c r="O3" s="110"/>
      <c r="P3" s="38"/>
    </row>
    <row r="4" spans="1:18" s="37" customFormat="1" ht="15.95" customHeight="1">
      <c r="A4" s="34" t="s">
        <v>112</v>
      </c>
      <c r="B4" s="235"/>
      <c r="C4" s="584" t="s">
        <v>1342</v>
      </c>
      <c r="D4" s="584"/>
      <c r="E4" s="584"/>
      <c r="F4" s="584"/>
      <c r="G4" s="584"/>
      <c r="H4" s="584"/>
      <c r="I4" s="584"/>
      <c r="J4" s="234"/>
      <c r="K4" s="241"/>
      <c r="L4" s="241"/>
      <c r="M4" s="241"/>
      <c r="N4" s="110"/>
      <c r="O4" s="110"/>
      <c r="P4" s="38"/>
    </row>
    <row r="5" spans="1:18" s="37" customFormat="1" ht="15.95" customHeight="1">
      <c r="A5" s="35" t="s">
        <v>208</v>
      </c>
      <c r="B5" s="235"/>
      <c r="C5" s="235"/>
      <c r="D5" s="235"/>
      <c r="E5" s="235"/>
      <c r="F5" s="235"/>
      <c r="G5" s="235"/>
      <c r="H5" s="235"/>
      <c r="I5" s="235"/>
      <c r="J5" s="235"/>
      <c r="K5" s="241"/>
      <c r="L5" s="241"/>
      <c r="M5" s="241"/>
      <c r="N5" s="110"/>
      <c r="O5" s="110"/>
      <c r="P5" s="38"/>
    </row>
    <row r="6" spans="1:18" s="37" customFormat="1" ht="14.25" customHeight="1">
      <c r="A6" s="63"/>
      <c r="B6" s="244"/>
      <c r="C6" s="245"/>
      <c r="D6" s="243"/>
      <c r="E6" s="243"/>
      <c r="F6" s="243"/>
      <c r="G6" s="243"/>
      <c r="H6" s="243"/>
      <c r="I6" s="243"/>
      <c r="J6" s="243"/>
      <c r="K6" s="246"/>
      <c r="L6" s="246"/>
      <c r="M6" s="246"/>
      <c r="N6" s="82"/>
      <c r="O6" s="82"/>
      <c r="P6" s="27"/>
    </row>
    <row r="7" spans="1:18" s="37" customFormat="1" ht="25.5" customHeight="1">
      <c r="A7" s="83"/>
      <c r="B7" s="84" t="s">
        <v>243</v>
      </c>
      <c r="C7" s="84" t="s">
        <v>176</v>
      </c>
      <c r="D7" s="612" t="s">
        <v>185</v>
      </c>
      <c r="E7" s="613"/>
      <c r="F7" s="614"/>
      <c r="G7" s="85" t="s">
        <v>1332</v>
      </c>
      <c r="H7" s="86"/>
      <c r="I7" s="86"/>
      <c r="J7" s="86"/>
      <c r="K7" s="609" t="s">
        <v>169</v>
      </c>
      <c r="L7" s="610"/>
      <c r="M7" s="611"/>
      <c r="N7" s="87"/>
      <c r="O7" s="27"/>
      <c r="P7" s="27"/>
    </row>
    <row r="8" spans="1:18" s="37" customFormat="1" ht="19.5" customHeight="1">
      <c r="A8" s="88"/>
      <c r="B8" s="84" t="s">
        <v>244</v>
      </c>
      <c r="C8" s="84" t="s">
        <v>245</v>
      </c>
      <c r="D8" s="13" t="s">
        <v>160</v>
      </c>
      <c r="E8" s="615" t="s">
        <v>184</v>
      </c>
      <c r="F8" s="616"/>
      <c r="G8" s="12" t="s">
        <v>248</v>
      </c>
      <c r="H8" s="12" t="s">
        <v>248</v>
      </c>
      <c r="I8" s="12" t="s">
        <v>248</v>
      </c>
      <c r="J8" s="12" t="s">
        <v>248</v>
      </c>
      <c r="K8" s="89"/>
      <c r="L8" s="39"/>
      <c r="M8" s="90"/>
      <c r="N8" s="87"/>
      <c r="O8" s="27"/>
      <c r="P8" s="27"/>
    </row>
    <row r="9" spans="1:18" s="94" customFormat="1" ht="17.25" customHeight="1">
      <c r="A9" s="88"/>
      <c r="B9" s="84"/>
      <c r="C9" s="84"/>
      <c r="D9" s="84"/>
      <c r="E9" s="13" t="s">
        <v>1331</v>
      </c>
      <c r="F9" s="13" t="s">
        <v>246</v>
      </c>
      <c r="G9" s="13" t="s">
        <v>249</v>
      </c>
      <c r="H9" s="13" t="s">
        <v>250</v>
      </c>
      <c r="I9" s="13" t="s">
        <v>251</v>
      </c>
      <c r="J9" s="13" t="s">
        <v>252</v>
      </c>
      <c r="K9" s="91"/>
      <c r="L9" s="92"/>
      <c r="M9" s="93"/>
      <c r="N9" s="87"/>
      <c r="O9" s="27"/>
      <c r="P9" s="27"/>
    </row>
    <row r="10" spans="1:18" s="37" customFormat="1" ht="15.95" customHeight="1">
      <c r="A10" s="58"/>
      <c r="B10" s="58">
        <v>1</v>
      </c>
      <c r="C10" s="58">
        <v>2</v>
      </c>
      <c r="D10" s="58">
        <v>3</v>
      </c>
      <c r="E10" s="58">
        <v>4</v>
      </c>
      <c r="F10" s="58">
        <v>5</v>
      </c>
      <c r="G10" s="58">
        <v>6</v>
      </c>
      <c r="H10" s="58">
        <v>7</v>
      </c>
      <c r="I10" s="58">
        <v>8</v>
      </c>
      <c r="J10" s="58">
        <v>9</v>
      </c>
      <c r="K10" s="618">
        <v>10</v>
      </c>
      <c r="L10" s="619"/>
      <c r="M10" s="620"/>
      <c r="N10" s="87"/>
      <c r="O10" s="27"/>
      <c r="P10" s="27"/>
    </row>
    <row r="11" spans="1:18" s="37" customFormat="1" ht="16.5" customHeight="1">
      <c r="A11" s="121" t="s">
        <v>176</v>
      </c>
      <c r="B11" s="120"/>
      <c r="C11" s="119">
        <f t="shared" ref="C11:J11" si="0">SUM(C12:C59)</f>
        <v>2466</v>
      </c>
      <c r="D11" s="119">
        <f t="shared" si="0"/>
        <v>145</v>
      </c>
      <c r="E11" s="119">
        <f t="shared" si="0"/>
        <v>87</v>
      </c>
      <c r="F11" s="119">
        <f t="shared" si="0"/>
        <v>6</v>
      </c>
      <c r="G11" s="119">
        <f t="shared" si="0"/>
        <v>874</v>
      </c>
      <c r="H11" s="119">
        <f t="shared" si="0"/>
        <v>943</v>
      </c>
      <c r="I11" s="119">
        <f t="shared" si="0"/>
        <v>649</v>
      </c>
      <c r="J11" s="119">
        <f t="shared" si="0"/>
        <v>0</v>
      </c>
      <c r="K11" s="96"/>
      <c r="L11" s="97"/>
      <c r="M11" s="98"/>
      <c r="N11" s="87"/>
      <c r="O11" s="446" t="str">
        <f t="shared" ref="O11:O56" si="1">IF(OR(C11&lt;D11,C11&lt;F11,C11&lt;E11),"Er","")</f>
        <v/>
      </c>
      <c r="P11" s="446" t="str">
        <f t="shared" ref="P11:P56" si="2">IF(OR(C11&lt;D11,D11&lt;F11),"Er","")</f>
        <v/>
      </c>
      <c r="Q11" s="446" t="str">
        <f t="shared" ref="Q11:Q56" si="3">IF(OR(C11&lt;E11,E11&lt;F11),"Er","")</f>
        <v/>
      </c>
      <c r="R11" s="446" t="str">
        <f t="shared" ref="R11:R56" si="4">IF(OR(C11&lt;F11,D11&lt;F11,E11&lt;F11),"Er","")</f>
        <v/>
      </c>
    </row>
    <row r="12" spans="1:18" s="37" customFormat="1" ht="16.5" customHeight="1">
      <c r="A12" s="515" t="str">
        <f t="shared" ref="A12:A59" si="5">IF(ISNA( VLOOKUP(B12,NGHANH_CD_LIST,2,FALSE)),"",VLOOKUP(B12,NGHANH_CD_LIST,2,FALSE))</f>
        <v/>
      </c>
      <c r="B12" s="460"/>
      <c r="C12" s="447">
        <f>SUM(G12:J12)</f>
        <v>0</v>
      </c>
      <c r="D12" s="199"/>
      <c r="E12" s="199"/>
      <c r="F12" s="199"/>
      <c r="G12" s="199"/>
      <c r="H12" s="199"/>
      <c r="I12" s="199"/>
      <c r="J12" s="199"/>
      <c r="K12" s="205" t="s">
        <v>546</v>
      </c>
      <c r="L12" s="227"/>
      <c r="M12" s="451"/>
      <c r="N12" s="87"/>
      <c r="O12" s="446" t="str">
        <f>IF(OR(C12&lt;D12,C12&lt;F12,C12&lt;E12),"Er","")</f>
        <v/>
      </c>
      <c r="P12" s="446" t="str">
        <f>IF(OR(C12&lt;D12,D12&lt;F12),"Er","")</f>
        <v/>
      </c>
      <c r="Q12" s="446" t="str">
        <f>IF(OR(C12&lt;E12,E12&lt;F12),"Er","")</f>
        <v/>
      </c>
      <c r="R12" s="446" t="str">
        <f>IF(OR(C12&lt;F12,D12&lt;F12,E12&lt;F12),"Er","")</f>
        <v/>
      </c>
    </row>
    <row r="13" spans="1:18" s="37" customFormat="1" ht="16.5" customHeight="1">
      <c r="A13" s="515" t="str">
        <f t="shared" si="5"/>
        <v>Công nghệ kỹ thuật điện, điện tử và viễn thông</v>
      </c>
      <c r="B13" s="460">
        <v>515103</v>
      </c>
      <c r="C13" s="447">
        <f>SUM(G13:J13)</f>
        <v>722</v>
      </c>
      <c r="D13" s="201">
        <v>1</v>
      </c>
      <c r="E13" s="201">
        <v>19</v>
      </c>
      <c r="F13" s="201">
        <v>0</v>
      </c>
      <c r="G13" s="201">
        <v>220</v>
      </c>
      <c r="H13" s="201">
        <v>273</v>
      </c>
      <c r="I13" s="201">
        <v>229</v>
      </c>
      <c r="J13" s="201">
        <v>0</v>
      </c>
      <c r="K13" s="205" t="s">
        <v>116</v>
      </c>
      <c r="L13" s="227"/>
      <c r="M13" s="451"/>
      <c r="N13" s="87"/>
      <c r="O13" s="446" t="str">
        <f>IF(OR(C13&lt;D13,C13&lt;F13,C13&lt;E13),"Er","")</f>
        <v/>
      </c>
      <c r="P13" s="446" t="str">
        <f>IF(OR(C13&lt;D13,D13&lt;F13),"Er","")</f>
        <v/>
      </c>
      <c r="Q13" s="446" t="str">
        <f>IF(OR(C13&lt;E13,E13&lt;F13),"Er","")</f>
        <v/>
      </c>
      <c r="R13" s="446" t="str">
        <f>IF(OR(C13&lt;F13,D13&lt;F13,E13&lt;F13),"Er","")</f>
        <v/>
      </c>
    </row>
    <row r="14" spans="1:18" s="37" customFormat="1" ht="16.5" customHeight="1">
      <c r="A14" s="515" t="str">
        <f t="shared" si="5"/>
        <v>Công nghệ kỹ thuật cơ khí</v>
      </c>
      <c r="B14" s="460">
        <v>515102</v>
      </c>
      <c r="C14" s="447">
        <f>SUM(G14:J14)</f>
        <v>1245</v>
      </c>
      <c r="D14" s="201">
        <v>4</v>
      </c>
      <c r="E14" s="201">
        <v>36</v>
      </c>
      <c r="F14" s="201">
        <v>0</v>
      </c>
      <c r="G14" s="201">
        <v>506</v>
      </c>
      <c r="H14" s="201">
        <v>462</v>
      </c>
      <c r="I14" s="201">
        <v>277</v>
      </c>
      <c r="J14" s="201">
        <v>0</v>
      </c>
      <c r="K14" s="205" t="s">
        <v>275</v>
      </c>
      <c r="L14" s="227"/>
      <c r="M14" s="451"/>
      <c r="N14" s="87"/>
      <c r="O14" s="446" t="str">
        <f>IF(OR(C14&lt;D14,C14&lt;F14,C14&lt;E14),"Er","")</f>
        <v/>
      </c>
      <c r="P14" s="446" t="str">
        <f>IF(OR(C14&lt;D14,D14&lt;F14),"Er","")</f>
        <v/>
      </c>
      <c r="Q14" s="446" t="str">
        <f>IF(OR(C14&lt;E14,E14&lt;F14),"Er","")</f>
        <v/>
      </c>
      <c r="R14" s="446" t="str">
        <f>IF(OR(C14&lt;F14,D14&lt;F14,E14&lt;F14),"Er","")</f>
        <v/>
      </c>
    </row>
    <row r="15" spans="1:18" s="37" customFormat="1" ht="16.5" customHeight="1">
      <c r="A15" s="515" t="str">
        <f t="shared" si="5"/>
        <v>Sản xuất, chế biến sợi, vải, giày, da</v>
      </c>
      <c r="B15" s="460">
        <v>515402</v>
      </c>
      <c r="C15" s="447">
        <f>SUM(G15:J15)</f>
        <v>122</v>
      </c>
      <c r="D15" s="201">
        <v>112</v>
      </c>
      <c r="E15" s="201">
        <v>3</v>
      </c>
      <c r="F15" s="201">
        <v>3</v>
      </c>
      <c r="G15" s="201">
        <v>38</v>
      </c>
      <c r="H15" s="201">
        <v>57</v>
      </c>
      <c r="I15" s="201">
        <v>27</v>
      </c>
      <c r="J15" s="201">
        <v>0</v>
      </c>
      <c r="K15" s="208" t="s">
        <v>264</v>
      </c>
      <c r="L15" s="227"/>
      <c r="M15" s="451"/>
      <c r="N15" s="87"/>
      <c r="O15" s="446" t="str">
        <f>IF(OR(C15&lt;D15,C15&lt;F15,C15&lt;E15),"Er","")</f>
        <v/>
      </c>
      <c r="P15" s="446" t="str">
        <f>IF(OR(C15&lt;D15,D15&lt;F15),"Er","")</f>
        <v/>
      </c>
      <c r="Q15" s="446" t="str">
        <f>IF(OR(C15&lt;E15,E15&lt;F15),"Er","")</f>
        <v/>
      </c>
      <c r="R15" s="446" t="str">
        <f>IF(OR(C15&lt;F15,D15&lt;F15,E15&lt;F15),"Er","")</f>
        <v/>
      </c>
    </row>
    <row r="16" spans="1:18" s="37" customFormat="1" ht="16.5" customHeight="1">
      <c r="A16" s="515" t="str">
        <f t="shared" si="5"/>
        <v>Công nghệ thông tin</v>
      </c>
      <c r="B16" s="460">
        <v>514802</v>
      </c>
      <c r="C16" s="447">
        <f>SUM(G16:J16)</f>
        <v>377</v>
      </c>
      <c r="D16" s="201">
        <v>28</v>
      </c>
      <c r="E16" s="201">
        <v>29</v>
      </c>
      <c r="F16" s="201">
        <v>3</v>
      </c>
      <c r="G16" s="201">
        <v>110</v>
      </c>
      <c r="H16" s="201">
        <v>151</v>
      </c>
      <c r="I16" s="201">
        <v>116</v>
      </c>
      <c r="J16" s="201">
        <v>0</v>
      </c>
      <c r="K16" s="208" t="s">
        <v>265</v>
      </c>
      <c r="L16" s="227"/>
      <c r="M16" s="451"/>
      <c r="N16" s="87"/>
      <c r="O16" s="446" t="str">
        <f>IF(OR(C16&lt;D16,C16&lt;F16,C16&lt;E16),"Er","")</f>
        <v/>
      </c>
      <c r="P16" s="446" t="str">
        <f>IF(OR(C16&lt;D16,D16&lt;F16),"Er","")</f>
        <v/>
      </c>
      <c r="Q16" s="446" t="str">
        <f>IF(OR(C16&lt;E16,E16&lt;F16),"Er","")</f>
        <v/>
      </c>
      <c r="R16" s="446" t="str">
        <f>IF(OR(C16&lt;F16,D16&lt;F16,E16&lt;F16),"Er","")</f>
        <v/>
      </c>
    </row>
    <row r="17" spans="1:18" s="37" customFormat="1" ht="16.5" customHeight="1">
      <c r="A17" s="515" t="str">
        <f t="shared" si="5"/>
        <v/>
      </c>
      <c r="B17" s="460"/>
      <c r="C17" s="447">
        <f t="shared" ref="C17:C59" si="6">SUM(G17:J17)</f>
        <v>0</v>
      </c>
      <c r="D17" s="199"/>
      <c r="E17" s="199"/>
      <c r="F17" s="199"/>
      <c r="G17" s="199"/>
      <c r="H17" s="199"/>
      <c r="I17" s="199"/>
      <c r="J17" s="199"/>
      <c r="K17" s="208" t="s">
        <v>266</v>
      </c>
      <c r="L17" s="227"/>
      <c r="M17" s="451"/>
      <c r="N17" s="87"/>
      <c r="O17" s="446" t="str">
        <f t="shared" si="1"/>
        <v/>
      </c>
      <c r="P17" s="446" t="str">
        <f t="shared" si="2"/>
        <v/>
      </c>
      <c r="Q17" s="446" t="str">
        <f t="shared" si="3"/>
        <v/>
      </c>
      <c r="R17" s="446" t="str">
        <f t="shared" si="4"/>
        <v/>
      </c>
    </row>
    <row r="18" spans="1:18" s="37" customFormat="1" ht="16.5" customHeight="1">
      <c r="A18" s="515" t="str">
        <f t="shared" si="5"/>
        <v/>
      </c>
      <c r="B18" s="460"/>
      <c r="C18" s="447">
        <f t="shared" si="6"/>
        <v>0</v>
      </c>
      <c r="D18" s="199"/>
      <c r="E18" s="452"/>
      <c r="F18" s="452"/>
      <c r="G18" s="452"/>
      <c r="H18" s="452"/>
      <c r="I18" s="452"/>
      <c r="J18" s="452"/>
      <c r="K18" s="208" t="s">
        <v>1339</v>
      </c>
      <c r="L18" s="227"/>
      <c r="M18" s="451"/>
      <c r="N18" s="87"/>
      <c r="O18" s="446" t="str">
        <f t="shared" si="1"/>
        <v/>
      </c>
      <c r="P18" s="446" t="str">
        <f t="shared" si="2"/>
        <v/>
      </c>
      <c r="Q18" s="446" t="str">
        <f t="shared" si="3"/>
        <v/>
      </c>
      <c r="R18" s="446" t="str">
        <f t="shared" si="4"/>
        <v/>
      </c>
    </row>
    <row r="19" spans="1:18" s="37" customFormat="1" ht="16.5" customHeight="1">
      <c r="A19" s="515" t="str">
        <f t="shared" si="5"/>
        <v/>
      </c>
      <c r="B19" s="460"/>
      <c r="C19" s="447">
        <f t="shared" si="6"/>
        <v>0</v>
      </c>
      <c r="D19" s="199"/>
      <c r="E19" s="199"/>
      <c r="F19" s="199"/>
      <c r="G19" s="199"/>
      <c r="H19" s="199"/>
      <c r="I19" s="199"/>
      <c r="J19" s="199"/>
      <c r="K19" s="208" t="s">
        <v>267</v>
      </c>
      <c r="L19" s="227"/>
      <c r="M19" s="451"/>
      <c r="N19" s="87"/>
      <c r="O19" s="446" t="str">
        <f t="shared" si="1"/>
        <v/>
      </c>
      <c r="P19" s="446" t="str">
        <f t="shared" si="2"/>
        <v/>
      </c>
      <c r="Q19" s="446" t="str">
        <f t="shared" si="3"/>
        <v/>
      </c>
      <c r="R19" s="446" t="str">
        <f t="shared" si="4"/>
        <v/>
      </c>
    </row>
    <row r="20" spans="1:18" s="37" customFormat="1" ht="16.5" customHeight="1">
      <c r="A20" s="515" t="str">
        <f t="shared" si="5"/>
        <v/>
      </c>
      <c r="B20" s="460"/>
      <c r="C20" s="447">
        <f t="shared" si="6"/>
        <v>0</v>
      </c>
      <c r="D20" s="199"/>
      <c r="E20" s="199"/>
      <c r="F20" s="199"/>
      <c r="G20" s="199"/>
      <c r="H20" s="199"/>
      <c r="I20" s="199"/>
      <c r="J20" s="199"/>
      <c r="K20" s="208"/>
      <c r="L20" s="227"/>
      <c r="M20" s="451"/>
      <c r="N20" s="87"/>
      <c r="O20" s="446" t="str">
        <f t="shared" si="1"/>
        <v/>
      </c>
      <c r="P20" s="446" t="str">
        <f t="shared" si="2"/>
        <v/>
      </c>
      <c r="Q20" s="446" t="str">
        <f t="shared" si="3"/>
        <v/>
      </c>
      <c r="R20" s="446" t="str">
        <f t="shared" si="4"/>
        <v/>
      </c>
    </row>
    <row r="21" spans="1:18" s="37" customFormat="1" ht="16.5" customHeight="1">
      <c r="A21" s="515" t="str">
        <f t="shared" si="5"/>
        <v/>
      </c>
      <c r="B21" s="460"/>
      <c r="C21" s="447">
        <f t="shared" si="6"/>
        <v>0</v>
      </c>
      <c r="D21" s="199"/>
      <c r="E21" s="199"/>
      <c r="F21" s="199"/>
      <c r="G21" s="199"/>
      <c r="H21" s="199"/>
      <c r="I21" s="199"/>
      <c r="J21" s="199"/>
      <c r="K21" s="208"/>
      <c r="L21" s="227"/>
      <c r="M21" s="451"/>
      <c r="N21" s="87"/>
      <c r="O21" s="446" t="str">
        <f t="shared" si="1"/>
        <v/>
      </c>
      <c r="P21" s="446" t="str">
        <f t="shared" si="2"/>
        <v/>
      </c>
      <c r="Q21" s="446" t="str">
        <f t="shared" si="3"/>
        <v/>
      </c>
      <c r="R21" s="446" t="str">
        <f t="shared" si="4"/>
        <v/>
      </c>
    </row>
    <row r="22" spans="1:18" s="37" customFormat="1" ht="16.5" customHeight="1">
      <c r="A22" s="515" t="str">
        <f t="shared" si="5"/>
        <v/>
      </c>
      <c r="B22" s="460"/>
      <c r="C22" s="447">
        <f t="shared" si="6"/>
        <v>0</v>
      </c>
      <c r="D22" s="199"/>
      <c r="E22" s="199"/>
      <c r="F22" s="199"/>
      <c r="G22" s="199"/>
      <c r="H22" s="199"/>
      <c r="I22" s="199"/>
      <c r="J22" s="199"/>
      <c r="K22" s="208"/>
      <c r="L22" s="227"/>
      <c r="M22" s="451"/>
      <c r="N22" s="87"/>
      <c r="O22" s="446" t="str">
        <f t="shared" si="1"/>
        <v/>
      </c>
      <c r="P22" s="446" t="str">
        <f t="shared" si="2"/>
        <v/>
      </c>
      <c r="Q22" s="446" t="str">
        <f t="shared" si="3"/>
        <v/>
      </c>
      <c r="R22" s="446" t="str">
        <f t="shared" si="4"/>
        <v/>
      </c>
    </row>
    <row r="23" spans="1:18" s="37" customFormat="1" ht="16.5" customHeight="1">
      <c r="A23" s="515" t="str">
        <f t="shared" si="5"/>
        <v/>
      </c>
      <c r="B23" s="460"/>
      <c r="C23" s="447">
        <f t="shared" si="6"/>
        <v>0</v>
      </c>
      <c r="D23" s="199"/>
      <c r="E23" s="199"/>
      <c r="F23" s="199"/>
      <c r="G23" s="199"/>
      <c r="H23" s="199"/>
      <c r="I23" s="199"/>
      <c r="J23" s="199"/>
      <c r="K23" s="208"/>
      <c r="L23" s="227"/>
      <c r="M23" s="451"/>
      <c r="N23" s="87"/>
      <c r="O23" s="446" t="str">
        <f t="shared" si="1"/>
        <v/>
      </c>
      <c r="P23" s="446" t="str">
        <f t="shared" si="2"/>
        <v/>
      </c>
      <c r="Q23" s="446" t="str">
        <f t="shared" si="3"/>
        <v/>
      </c>
      <c r="R23" s="446" t="str">
        <f t="shared" si="4"/>
        <v/>
      </c>
    </row>
    <row r="24" spans="1:18" s="37" customFormat="1" ht="16.5" customHeight="1">
      <c r="A24" s="515" t="str">
        <f t="shared" si="5"/>
        <v/>
      </c>
      <c r="B24" s="460"/>
      <c r="C24" s="447">
        <f t="shared" si="6"/>
        <v>0</v>
      </c>
      <c r="D24" s="199"/>
      <c r="E24" s="199"/>
      <c r="F24" s="199"/>
      <c r="G24" s="199"/>
      <c r="H24" s="199"/>
      <c r="I24" s="199"/>
      <c r="J24" s="199"/>
      <c r="K24" s="208"/>
      <c r="L24" s="227"/>
      <c r="M24" s="451"/>
      <c r="N24" s="87"/>
      <c r="O24" s="446" t="str">
        <f t="shared" si="1"/>
        <v/>
      </c>
      <c r="P24" s="446" t="str">
        <f t="shared" si="2"/>
        <v/>
      </c>
      <c r="Q24" s="446" t="str">
        <f t="shared" si="3"/>
        <v/>
      </c>
      <c r="R24" s="446" t="str">
        <f t="shared" si="4"/>
        <v/>
      </c>
    </row>
    <row r="25" spans="1:18" s="37" customFormat="1" ht="16.5" customHeight="1">
      <c r="A25" s="515" t="str">
        <f t="shared" si="5"/>
        <v/>
      </c>
      <c r="B25" s="460"/>
      <c r="C25" s="447">
        <f t="shared" si="6"/>
        <v>0</v>
      </c>
      <c r="D25" s="199"/>
      <c r="E25" s="199"/>
      <c r="F25" s="199"/>
      <c r="G25" s="199"/>
      <c r="H25" s="199"/>
      <c r="I25" s="199"/>
      <c r="J25" s="199"/>
      <c r="K25" s="208"/>
      <c r="L25" s="227"/>
      <c r="M25" s="451"/>
      <c r="N25" s="87"/>
      <c r="O25" s="446" t="str">
        <f t="shared" si="1"/>
        <v/>
      </c>
      <c r="P25" s="446" t="str">
        <f t="shared" si="2"/>
        <v/>
      </c>
      <c r="Q25" s="446" t="str">
        <f t="shared" si="3"/>
        <v/>
      </c>
      <c r="R25" s="446" t="str">
        <f t="shared" si="4"/>
        <v/>
      </c>
    </row>
    <row r="26" spans="1:18" s="37" customFormat="1" ht="16.5" customHeight="1">
      <c r="A26" s="515" t="str">
        <f t="shared" si="5"/>
        <v/>
      </c>
      <c r="B26" s="460"/>
      <c r="C26" s="447">
        <f t="shared" si="6"/>
        <v>0</v>
      </c>
      <c r="D26" s="199"/>
      <c r="E26" s="199"/>
      <c r="F26" s="199"/>
      <c r="G26" s="199"/>
      <c r="H26" s="199"/>
      <c r="I26" s="199"/>
      <c r="J26" s="199"/>
      <c r="K26" s="208"/>
      <c r="L26" s="227"/>
      <c r="M26" s="451"/>
      <c r="N26" s="87"/>
      <c r="O26" s="446" t="str">
        <f t="shared" si="1"/>
        <v/>
      </c>
      <c r="P26" s="446" t="str">
        <f t="shared" si="2"/>
        <v/>
      </c>
      <c r="Q26" s="446" t="str">
        <f t="shared" si="3"/>
        <v/>
      </c>
      <c r="R26" s="446" t="str">
        <f t="shared" si="4"/>
        <v/>
      </c>
    </row>
    <row r="27" spans="1:18" s="37" customFormat="1" ht="16.5" customHeight="1">
      <c r="A27" s="515" t="str">
        <f t="shared" si="5"/>
        <v/>
      </c>
      <c r="B27" s="460"/>
      <c r="C27" s="447">
        <f t="shared" si="6"/>
        <v>0</v>
      </c>
      <c r="D27" s="199"/>
      <c r="E27" s="199"/>
      <c r="F27" s="199"/>
      <c r="G27" s="199"/>
      <c r="H27" s="199"/>
      <c r="I27" s="199"/>
      <c r="J27" s="199"/>
      <c r="K27" s="208"/>
      <c r="L27" s="227"/>
      <c r="M27" s="451"/>
      <c r="N27" s="87"/>
      <c r="O27" s="446" t="str">
        <f t="shared" si="1"/>
        <v/>
      </c>
      <c r="P27" s="446" t="str">
        <f t="shared" si="2"/>
        <v/>
      </c>
      <c r="Q27" s="446" t="str">
        <f t="shared" si="3"/>
        <v/>
      </c>
      <c r="R27" s="446" t="str">
        <f t="shared" si="4"/>
        <v/>
      </c>
    </row>
    <row r="28" spans="1:18" s="37" customFormat="1" ht="16.5" customHeight="1">
      <c r="A28" s="515" t="str">
        <f t="shared" si="5"/>
        <v/>
      </c>
      <c r="B28" s="460"/>
      <c r="C28" s="447">
        <f t="shared" si="6"/>
        <v>0</v>
      </c>
      <c r="D28" s="199"/>
      <c r="E28" s="199"/>
      <c r="F28" s="199"/>
      <c r="G28" s="199"/>
      <c r="H28" s="199"/>
      <c r="I28" s="199"/>
      <c r="J28" s="199"/>
      <c r="K28" s="208"/>
      <c r="L28" s="227"/>
      <c r="M28" s="451"/>
      <c r="N28" s="87"/>
      <c r="O28" s="446" t="str">
        <f t="shared" si="1"/>
        <v/>
      </c>
      <c r="P28" s="446" t="str">
        <f t="shared" si="2"/>
        <v/>
      </c>
      <c r="Q28" s="446" t="str">
        <f t="shared" si="3"/>
        <v/>
      </c>
      <c r="R28" s="446" t="str">
        <f t="shared" si="4"/>
        <v/>
      </c>
    </row>
    <row r="29" spans="1:18" s="37" customFormat="1" ht="16.5" customHeight="1">
      <c r="A29" s="515" t="str">
        <f t="shared" si="5"/>
        <v/>
      </c>
      <c r="B29" s="460"/>
      <c r="C29" s="447">
        <f t="shared" si="6"/>
        <v>0</v>
      </c>
      <c r="D29" s="199"/>
      <c r="E29" s="199"/>
      <c r="F29" s="199"/>
      <c r="G29" s="199"/>
      <c r="H29" s="199"/>
      <c r="I29" s="199"/>
      <c r="J29" s="199"/>
      <c r="K29" s="208"/>
      <c r="L29" s="227"/>
      <c r="M29" s="451"/>
      <c r="N29" s="87"/>
      <c r="O29" s="446" t="str">
        <f t="shared" si="1"/>
        <v/>
      </c>
      <c r="P29" s="446" t="str">
        <f t="shared" si="2"/>
        <v/>
      </c>
      <c r="Q29" s="446" t="str">
        <f t="shared" si="3"/>
        <v/>
      </c>
      <c r="R29" s="446" t="str">
        <f t="shared" si="4"/>
        <v/>
      </c>
    </row>
    <row r="30" spans="1:18" s="37" customFormat="1" ht="16.5" customHeight="1">
      <c r="A30" s="515" t="str">
        <f t="shared" si="5"/>
        <v/>
      </c>
      <c r="B30" s="460"/>
      <c r="C30" s="447">
        <f t="shared" si="6"/>
        <v>0</v>
      </c>
      <c r="D30" s="199"/>
      <c r="E30" s="199"/>
      <c r="F30" s="199"/>
      <c r="G30" s="199"/>
      <c r="H30" s="199"/>
      <c r="I30" s="199"/>
      <c r="J30" s="199"/>
      <c r="K30" s="208"/>
      <c r="L30" s="227"/>
      <c r="M30" s="451"/>
      <c r="N30" s="87"/>
      <c r="O30" s="446" t="str">
        <f t="shared" si="1"/>
        <v/>
      </c>
      <c r="P30" s="446" t="str">
        <f t="shared" si="2"/>
        <v/>
      </c>
      <c r="Q30" s="446" t="str">
        <f t="shared" si="3"/>
        <v/>
      </c>
      <c r="R30" s="446" t="str">
        <f t="shared" si="4"/>
        <v/>
      </c>
    </row>
    <row r="31" spans="1:18" s="37" customFormat="1" ht="16.5" customHeight="1">
      <c r="A31" s="515" t="str">
        <f t="shared" si="5"/>
        <v/>
      </c>
      <c r="B31" s="460"/>
      <c r="C31" s="447">
        <f t="shared" si="6"/>
        <v>0</v>
      </c>
      <c r="D31" s="199"/>
      <c r="E31" s="199"/>
      <c r="F31" s="199"/>
      <c r="G31" s="199"/>
      <c r="H31" s="199"/>
      <c r="I31" s="199"/>
      <c r="J31" s="199"/>
      <c r="K31" s="208"/>
      <c r="L31" s="227"/>
      <c r="M31" s="451"/>
      <c r="N31" s="87"/>
      <c r="O31" s="446" t="str">
        <f t="shared" si="1"/>
        <v/>
      </c>
      <c r="P31" s="446" t="str">
        <f t="shared" si="2"/>
        <v/>
      </c>
      <c r="Q31" s="446" t="str">
        <f t="shared" si="3"/>
        <v/>
      </c>
      <c r="R31" s="446" t="str">
        <f t="shared" si="4"/>
        <v/>
      </c>
    </row>
    <row r="32" spans="1:18" s="37" customFormat="1" ht="16.5" customHeight="1">
      <c r="A32" s="515" t="str">
        <f t="shared" si="5"/>
        <v/>
      </c>
      <c r="B32" s="460"/>
      <c r="C32" s="447">
        <f t="shared" si="6"/>
        <v>0</v>
      </c>
      <c r="D32" s="199"/>
      <c r="E32" s="199"/>
      <c r="F32" s="199"/>
      <c r="G32" s="199"/>
      <c r="H32" s="199"/>
      <c r="I32" s="199"/>
      <c r="J32" s="199"/>
      <c r="K32" s="208"/>
      <c r="L32" s="227"/>
      <c r="M32" s="451"/>
      <c r="N32" s="87"/>
      <c r="O32" s="446" t="str">
        <f t="shared" si="1"/>
        <v/>
      </c>
      <c r="P32" s="446" t="str">
        <f t="shared" si="2"/>
        <v/>
      </c>
      <c r="Q32" s="446" t="str">
        <f t="shared" si="3"/>
        <v/>
      </c>
      <c r="R32" s="446" t="str">
        <f t="shared" si="4"/>
        <v/>
      </c>
    </row>
    <row r="33" spans="1:18" s="37" customFormat="1" ht="16.5" customHeight="1">
      <c r="A33" s="515" t="str">
        <f t="shared" si="5"/>
        <v/>
      </c>
      <c r="B33" s="460"/>
      <c r="C33" s="447">
        <f t="shared" si="6"/>
        <v>0</v>
      </c>
      <c r="D33" s="199"/>
      <c r="E33" s="199"/>
      <c r="F33" s="199"/>
      <c r="G33" s="199"/>
      <c r="H33" s="199"/>
      <c r="I33" s="199"/>
      <c r="J33" s="199"/>
      <c r="K33" s="208"/>
      <c r="L33" s="227"/>
      <c r="M33" s="451"/>
      <c r="N33" s="87"/>
      <c r="O33" s="446" t="str">
        <f t="shared" si="1"/>
        <v/>
      </c>
      <c r="P33" s="446" t="str">
        <f t="shared" si="2"/>
        <v/>
      </c>
      <c r="Q33" s="446" t="str">
        <f t="shared" si="3"/>
        <v/>
      </c>
      <c r="R33" s="446" t="str">
        <f t="shared" si="4"/>
        <v/>
      </c>
    </row>
    <row r="34" spans="1:18" s="37" customFormat="1" ht="16.5" customHeight="1">
      <c r="A34" s="515" t="str">
        <f t="shared" si="5"/>
        <v/>
      </c>
      <c r="B34" s="460"/>
      <c r="C34" s="447">
        <f t="shared" si="6"/>
        <v>0</v>
      </c>
      <c r="D34" s="199"/>
      <c r="E34" s="199"/>
      <c r="F34" s="199"/>
      <c r="G34" s="199"/>
      <c r="H34" s="199"/>
      <c r="I34" s="199"/>
      <c r="J34" s="199"/>
      <c r="K34" s="208"/>
      <c r="L34" s="227"/>
      <c r="M34" s="451"/>
      <c r="N34" s="87"/>
      <c r="O34" s="446" t="str">
        <f t="shared" si="1"/>
        <v/>
      </c>
      <c r="P34" s="446" t="str">
        <f t="shared" si="2"/>
        <v/>
      </c>
      <c r="Q34" s="446" t="str">
        <f t="shared" si="3"/>
        <v/>
      </c>
      <c r="R34" s="446" t="str">
        <f t="shared" si="4"/>
        <v/>
      </c>
    </row>
    <row r="35" spans="1:18" s="37" customFormat="1" ht="16.5" customHeight="1">
      <c r="A35" s="515" t="str">
        <f t="shared" si="5"/>
        <v/>
      </c>
      <c r="B35" s="460"/>
      <c r="C35" s="447">
        <f t="shared" si="6"/>
        <v>0</v>
      </c>
      <c r="D35" s="199"/>
      <c r="E35" s="199"/>
      <c r="F35" s="199"/>
      <c r="G35" s="199"/>
      <c r="H35" s="199"/>
      <c r="I35" s="199"/>
      <c r="J35" s="199"/>
      <c r="K35" s="208"/>
      <c r="L35" s="227"/>
      <c r="M35" s="451"/>
      <c r="N35" s="87"/>
      <c r="O35" s="446" t="str">
        <f t="shared" si="1"/>
        <v/>
      </c>
      <c r="P35" s="446" t="str">
        <f t="shared" si="2"/>
        <v/>
      </c>
      <c r="Q35" s="446" t="str">
        <f t="shared" si="3"/>
        <v/>
      </c>
      <c r="R35" s="446" t="str">
        <f t="shared" si="4"/>
        <v/>
      </c>
    </row>
    <row r="36" spans="1:18" s="37" customFormat="1" ht="16.5" customHeight="1">
      <c r="A36" s="515" t="str">
        <f t="shared" si="5"/>
        <v/>
      </c>
      <c r="B36" s="460"/>
      <c r="C36" s="447">
        <f t="shared" si="6"/>
        <v>0</v>
      </c>
      <c r="D36" s="199"/>
      <c r="E36" s="199"/>
      <c r="F36" s="199"/>
      <c r="G36" s="199"/>
      <c r="H36" s="199"/>
      <c r="I36" s="199"/>
      <c r="J36" s="199"/>
      <c r="K36" s="208"/>
      <c r="L36" s="227"/>
      <c r="M36" s="451"/>
      <c r="N36" s="87"/>
      <c r="O36" s="446" t="str">
        <f t="shared" si="1"/>
        <v/>
      </c>
      <c r="P36" s="446" t="str">
        <f t="shared" si="2"/>
        <v/>
      </c>
      <c r="Q36" s="446" t="str">
        <f t="shared" si="3"/>
        <v/>
      </c>
      <c r="R36" s="446" t="str">
        <f t="shared" si="4"/>
        <v/>
      </c>
    </row>
    <row r="37" spans="1:18" s="37" customFormat="1" ht="16.5" customHeight="1">
      <c r="A37" s="515" t="str">
        <f t="shared" si="5"/>
        <v/>
      </c>
      <c r="B37" s="460"/>
      <c r="C37" s="447">
        <f t="shared" si="6"/>
        <v>0</v>
      </c>
      <c r="D37" s="199"/>
      <c r="E37" s="199"/>
      <c r="F37" s="199"/>
      <c r="G37" s="199"/>
      <c r="H37" s="199"/>
      <c r="I37" s="199"/>
      <c r="J37" s="199"/>
      <c r="K37" s="208"/>
      <c r="L37" s="227"/>
      <c r="M37" s="451"/>
      <c r="N37" s="87"/>
      <c r="O37" s="446" t="str">
        <f t="shared" si="1"/>
        <v/>
      </c>
      <c r="P37" s="446" t="str">
        <f t="shared" si="2"/>
        <v/>
      </c>
      <c r="Q37" s="446" t="str">
        <f t="shared" si="3"/>
        <v/>
      </c>
      <c r="R37" s="446" t="str">
        <f t="shared" si="4"/>
        <v/>
      </c>
    </row>
    <row r="38" spans="1:18" s="37" customFormat="1" ht="16.5" customHeight="1">
      <c r="A38" s="515" t="str">
        <f t="shared" si="5"/>
        <v/>
      </c>
      <c r="B38" s="460"/>
      <c r="C38" s="447">
        <f t="shared" si="6"/>
        <v>0</v>
      </c>
      <c r="D38" s="199"/>
      <c r="E38" s="199"/>
      <c r="F38" s="199"/>
      <c r="G38" s="199"/>
      <c r="H38" s="199"/>
      <c r="I38" s="199"/>
      <c r="J38" s="199"/>
      <c r="K38" s="208"/>
      <c r="L38" s="227"/>
      <c r="M38" s="451"/>
      <c r="N38" s="87"/>
      <c r="O38" s="446" t="str">
        <f t="shared" si="1"/>
        <v/>
      </c>
      <c r="P38" s="446" t="str">
        <f t="shared" si="2"/>
        <v/>
      </c>
      <c r="Q38" s="446" t="str">
        <f t="shared" si="3"/>
        <v/>
      </c>
      <c r="R38" s="446" t="str">
        <f t="shared" si="4"/>
        <v/>
      </c>
    </row>
    <row r="39" spans="1:18" s="37" customFormat="1" ht="16.5" customHeight="1">
      <c r="A39" s="515" t="str">
        <f t="shared" si="5"/>
        <v/>
      </c>
      <c r="B39" s="460"/>
      <c r="C39" s="447">
        <f t="shared" si="6"/>
        <v>0</v>
      </c>
      <c r="D39" s="199"/>
      <c r="E39" s="199"/>
      <c r="F39" s="199"/>
      <c r="G39" s="199"/>
      <c r="H39" s="199"/>
      <c r="I39" s="199"/>
      <c r="J39" s="199"/>
      <c r="K39" s="208"/>
      <c r="L39" s="227"/>
      <c r="M39" s="451"/>
      <c r="N39" s="87"/>
      <c r="O39" s="446" t="str">
        <f t="shared" si="1"/>
        <v/>
      </c>
      <c r="P39" s="446" t="str">
        <f t="shared" si="2"/>
        <v/>
      </c>
      <c r="Q39" s="446" t="str">
        <f t="shared" si="3"/>
        <v/>
      </c>
      <c r="R39" s="446" t="str">
        <f t="shared" si="4"/>
        <v/>
      </c>
    </row>
    <row r="40" spans="1:18" s="37" customFormat="1" ht="16.5" customHeight="1">
      <c r="A40" s="515" t="str">
        <f t="shared" si="5"/>
        <v/>
      </c>
      <c r="B40" s="460"/>
      <c r="C40" s="447">
        <f t="shared" si="6"/>
        <v>0</v>
      </c>
      <c r="D40" s="199"/>
      <c r="E40" s="199"/>
      <c r="F40" s="199"/>
      <c r="G40" s="199"/>
      <c r="H40" s="199"/>
      <c r="I40" s="199"/>
      <c r="J40" s="199"/>
      <c r="K40" s="208"/>
      <c r="L40" s="227"/>
      <c r="M40" s="451"/>
      <c r="N40" s="87"/>
      <c r="O40" s="446" t="str">
        <f t="shared" si="1"/>
        <v/>
      </c>
      <c r="P40" s="446" t="str">
        <f t="shared" si="2"/>
        <v/>
      </c>
      <c r="Q40" s="446" t="str">
        <f t="shared" si="3"/>
        <v/>
      </c>
      <c r="R40" s="446" t="str">
        <f t="shared" si="4"/>
        <v/>
      </c>
    </row>
    <row r="41" spans="1:18" s="37" customFormat="1" ht="16.5" customHeight="1">
      <c r="A41" s="515" t="str">
        <f t="shared" si="5"/>
        <v/>
      </c>
      <c r="B41" s="460"/>
      <c r="C41" s="447">
        <f t="shared" si="6"/>
        <v>0</v>
      </c>
      <c r="D41" s="199"/>
      <c r="E41" s="199"/>
      <c r="F41" s="199"/>
      <c r="G41" s="199"/>
      <c r="H41" s="199"/>
      <c r="I41" s="199"/>
      <c r="J41" s="199"/>
      <c r="K41" s="208"/>
      <c r="L41" s="227"/>
      <c r="M41" s="451"/>
      <c r="N41" s="87"/>
      <c r="O41" s="446" t="str">
        <f t="shared" si="1"/>
        <v/>
      </c>
      <c r="P41" s="446" t="str">
        <f t="shared" si="2"/>
        <v/>
      </c>
      <c r="Q41" s="446" t="str">
        <f t="shared" si="3"/>
        <v/>
      </c>
      <c r="R41" s="446" t="str">
        <f t="shared" si="4"/>
        <v/>
      </c>
    </row>
    <row r="42" spans="1:18" s="37" customFormat="1" ht="16.5" customHeight="1">
      <c r="A42" s="515" t="str">
        <f t="shared" si="5"/>
        <v/>
      </c>
      <c r="B42" s="460"/>
      <c r="C42" s="447">
        <f t="shared" si="6"/>
        <v>0</v>
      </c>
      <c r="D42" s="199"/>
      <c r="E42" s="199"/>
      <c r="F42" s="199"/>
      <c r="G42" s="199"/>
      <c r="H42" s="199"/>
      <c r="I42" s="199"/>
      <c r="J42" s="199"/>
      <c r="K42" s="208"/>
      <c r="L42" s="227"/>
      <c r="M42" s="451"/>
      <c r="N42" s="87"/>
      <c r="O42" s="446" t="str">
        <f t="shared" si="1"/>
        <v/>
      </c>
      <c r="P42" s="446" t="str">
        <f t="shared" si="2"/>
        <v/>
      </c>
      <c r="Q42" s="446" t="str">
        <f t="shared" si="3"/>
        <v/>
      </c>
      <c r="R42" s="446" t="str">
        <f t="shared" si="4"/>
        <v/>
      </c>
    </row>
    <row r="43" spans="1:18" s="37" customFormat="1" ht="16.5" customHeight="1">
      <c r="A43" s="515" t="str">
        <f t="shared" si="5"/>
        <v/>
      </c>
      <c r="B43" s="460"/>
      <c r="C43" s="447">
        <f t="shared" si="6"/>
        <v>0</v>
      </c>
      <c r="D43" s="199"/>
      <c r="E43" s="199"/>
      <c r="F43" s="199"/>
      <c r="G43" s="199"/>
      <c r="H43" s="199"/>
      <c r="I43" s="199"/>
      <c r="J43" s="199"/>
      <c r="K43" s="208"/>
      <c r="L43" s="227"/>
      <c r="M43" s="451"/>
      <c r="N43" s="87"/>
      <c r="O43" s="446" t="str">
        <f t="shared" si="1"/>
        <v/>
      </c>
      <c r="P43" s="446" t="str">
        <f t="shared" si="2"/>
        <v/>
      </c>
      <c r="Q43" s="446" t="str">
        <f t="shared" si="3"/>
        <v/>
      </c>
      <c r="R43" s="446" t="str">
        <f t="shared" si="4"/>
        <v/>
      </c>
    </row>
    <row r="44" spans="1:18" s="37" customFormat="1" ht="16.5" customHeight="1">
      <c r="A44" s="515" t="str">
        <f t="shared" si="5"/>
        <v/>
      </c>
      <c r="B44" s="460"/>
      <c r="C44" s="447">
        <f t="shared" si="6"/>
        <v>0</v>
      </c>
      <c r="D44" s="199"/>
      <c r="E44" s="199"/>
      <c r="F44" s="199"/>
      <c r="G44" s="199"/>
      <c r="H44" s="199"/>
      <c r="I44" s="199"/>
      <c r="J44" s="199"/>
      <c r="K44" s="208"/>
      <c r="L44" s="227"/>
      <c r="M44" s="451"/>
      <c r="N44" s="87"/>
      <c r="O44" s="446" t="str">
        <f t="shared" si="1"/>
        <v/>
      </c>
      <c r="P44" s="446" t="str">
        <f t="shared" si="2"/>
        <v/>
      </c>
      <c r="Q44" s="446" t="str">
        <f t="shared" si="3"/>
        <v/>
      </c>
      <c r="R44" s="446" t="str">
        <f t="shared" si="4"/>
        <v/>
      </c>
    </row>
    <row r="45" spans="1:18" s="37" customFormat="1" ht="16.5" customHeight="1">
      <c r="A45" s="515" t="str">
        <f t="shared" si="5"/>
        <v/>
      </c>
      <c r="B45" s="460"/>
      <c r="C45" s="447">
        <f t="shared" si="6"/>
        <v>0</v>
      </c>
      <c r="D45" s="199"/>
      <c r="E45" s="199"/>
      <c r="F45" s="199"/>
      <c r="G45" s="199"/>
      <c r="H45" s="199"/>
      <c r="I45" s="199"/>
      <c r="J45" s="199"/>
      <c r="K45" s="208"/>
      <c r="L45" s="227"/>
      <c r="M45" s="451"/>
      <c r="N45" s="87"/>
      <c r="O45" s="446" t="str">
        <f t="shared" si="1"/>
        <v/>
      </c>
      <c r="P45" s="446" t="str">
        <f t="shared" si="2"/>
        <v/>
      </c>
      <c r="Q45" s="446" t="str">
        <f t="shared" si="3"/>
        <v/>
      </c>
      <c r="R45" s="446" t="str">
        <f t="shared" si="4"/>
        <v/>
      </c>
    </row>
    <row r="46" spans="1:18" s="37" customFormat="1" ht="16.5" customHeight="1">
      <c r="A46" s="515" t="str">
        <f t="shared" si="5"/>
        <v/>
      </c>
      <c r="B46" s="460"/>
      <c r="C46" s="447">
        <f t="shared" si="6"/>
        <v>0</v>
      </c>
      <c r="D46" s="199"/>
      <c r="E46" s="199"/>
      <c r="F46" s="199"/>
      <c r="G46" s="199"/>
      <c r="H46" s="199"/>
      <c r="I46" s="199"/>
      <c r="J46" s="199"/>
      <c r="K46" s="208"/>
      <c r="L46" s="227"/>
      <c r="M46" s="451"/>
      <c r="N46" s="87"/>
      <c r="O46" s="446" t="str">
        <f t="shared" si="1"/>
        <v/>
      </c>
      <c r="P46" s="446" t="str">
        <f t="shared" si="2"/>
        <v/>
      </c>
      <c r="Q46" s="446" t="str">
        <f t="shared" si="3"/>
        <v/>
      </c>
      <c r="R46" s="446" t="str">
        <f t="shared" si="4"/>
        <v/>
      </c>
    </row>
    <row r="47" spans="1:18" s="37" customFormat="1" ht="16.5" customHeight="1">
      <c r="A47" s="515" t="str">
        <f t="shared" si="5"/>
        <v/>
      </c>
      <c r="B47" s="460"/>
      <c r="C47" s="447">
        <f t="shared" si="6"/>
        <v>0</v>
      </c>
      <c r="D47" s="199"/>
      <c r="E47" s="199"/>
      <c r="F47" s="199"/>
      <c r="G47" s="199"/>
      <c r="H47" s="199"/>
      <c r="I47" s="199"/>
      <c r="J47" s="199"/>
      <c r="K47" s="208"/>
      <c r="L47" s="227"/>
      <c r="M47" s="451"/>
      <c r="N47" s="87"/>
      <c r="O47" s="446" t="str">
        <f t="shared" si="1"/>
        <v/>
      </c>
      <c r="P47" s="446" t="str">
        <f t="shared" si="2"/>
        <v/>
      </c>
      <c r="Q47" s="446" t="str">
        <f t="shared" si="3"/>
        <v/>
      </c>
      <c r="R47" s="446" t="str">
        <f t="shared" si="4"/>
        <v/>
      </c>
    </row>
    <row r="48" spans="1:18" s="37" customFormat="1" ht="16.5" customHeight="1">
      <c r="A48" s="515" t="str">
        <f t="shared" si="5"/>
        <v/>
      </c>
      <c r="B48" s="460"/>
      <c r="C48" s="447">
        <f t="shared" si="6"/>
        <v>0</v>
      </c>
      <c r="D48" s="199"/>
      <c r="E48" s="199"/>
      <c r="F48" s="199"/>
      <c r="G48" s="199"/>
      <c r="H48" s="199"/>
      <c r="I48" s="199"/>
      <c r="J48" s="199"/>
      <c r="K48" s="208"/>
      <c r="L48" s="227"/>
      <c r="M48" s="451"/>
      <c r="N48" s="87"/>
      <c r="O48" s="446" t="str">
        <f t="shared" si="1"/>
        <v/>
      </c>
      <c r="P48" s="446" t="str">
        <f t="shared" si="2"/>
        <v/>
      </c>
      <c r="Q48" s="446" t="str">
        <f t="shared" si="3"/>
        <v/>
      </c>
      <c r="R48" s="446" t="str">
        <f t="shared" si="4"/>
        <v/>
      </c>
    </row>
    <row r="49" spans="1:19" s="37" customFormat="1" ht="16.5" customHeight="1">
      <c r="A49" s="515" t="str">
        <f t="shared" si="5"/>
        <v/>
      </c>
      <c r="B49" s="460"/>
      <c r="C49" s="447">
        <f t="shared" si="6"/>
        <v>0</v>
      </c>
      <c r="D49" s="199"/>
      <c r="E49" s="199"/>
      <c r="F49" s="199"/>
      <c r="G49" s="199"/>
      <c r="H49" s="199"/>
      <c r="I49" s="199"/>
      <c r="J49" s="199"/>
      <c r="K49" s="208"/>
      <c r="L49" s="227"/>
      <c r="M49" s="451"/>
      <c r="N49" s="87"/>
      <c r="O49" s="446" t="str">
        <f t="shared" si="1"/>
        <v/>
      </c>
      <c r="P49" s="446" t="str">
        <f t="shared" si="2"/>
        <v/>
      </c>
      <c r="Q49" s="446" t="str">
        <f t="shared" si="3"/>
        <v/>
      </c>
      <c r="R49" s="446" t="str">
        <f t="shared" si="4"/>
        <v/>
      </c>
    </row>
    <row r="50" spans="1:19" s="37" customFormat="1" ht="16.5" customHeight="1">
      <c r="A50" s="515" t="str">
        <f t="shared" si="5"/>
        <v/>
      </c>
      <c r="B50" s="460"/>
      <c r="C50" s="447">
        <f t="shared" si="6"/>
        <v>0</v>
      </c>
      <c r="D50" s="199"/>
      <c r="E50" s="199"/>
      <c r="F50" s="199"/>
      <c r="G50" s="199"/>
      <c r="H50" s="199"/>
      <c r="I50" s="199"/>
      <c r="J50" s="199"/>
      <c r="K50" s="208"/>
      <c r="L50" s="227"/>
      <c r="M50" s="451"/>
      <c r="N50" s="87"/>
      <c r="O50" s="446" t="str">
        <f t="shared" si="1"/>
        <v/>
      </c>
      <c r="P50" s="446" t="str">
        <f t="shared" si="2"/>
        <v/>
      </c>
      <c r="Q50" s="446" t="str">
        <f t="shared" si="3"/>
        <v/>
      </c>
      <c r="R50" s="446" t="str">
        <f t="shared" si="4"/>
        <v/>
      </c>
    </row>
    <row r="51" spans="1:19" s="37" customFormat="1" ht="16.5" customHeight="1">
      <c r="A51" s="515" t="str">
        <f t="shared" si="5"/>
        <v/>
      </c>
      <c r="B51" s="460"/>
      <c r="C51" s="447">
        <f t="shared" si="6"/>
        <v>0</v>
      </c>
      <c r="D51" s="199"/>
      <c r="E51" s="199"/>
      <c r="F51" s="199"/>
      <c r="G51" s="199"/>
      <c r="H51" s="199"/>
      <c r="I51" s="199"/>
      <c r="J51" s="199"/>
      <c r="K51" s="208"/>
      <c r="L51" s="227"/>
      <c r="M51" s="451"/>
      <c r="N51" s="87"/>
      <c r="O51" s="446" t="str">
        <f t="shared" si="1"/>
        <v/>
      </c>
      <c r="P51" s="446" t="str">
        <f t="shared" si="2"/>
        <v/>
      </c>
      <c r="Q51" s="446" t="str">
        <f t="shared" si="3"/>
        <v/>
      </c>
      <c r="R51" s="446" t="str">
        <f t="shared" si="4"/>
        <v/>
      </c>
    </row>
    <row r="52" spans="1:19" s="37" customFormat="1" ht="16.5" customHeight="1">
      <c r="A52" s="515" t="str">
        <f t="shared" si="5"/>
        <v/>
      </c>
      <c r="B52" s="460"/>
      <c r="C52" s="447">
        <f t="shared" si="6"/>
        <v>0</v>
      </c>
      <c r="D52" s="199"/>
      <c r="E52" s="199"/>
      <c r="F52" s="199"/>
      <c r="G52" s="199"/>
      <c r="H52" s="199"/>
      <c r="I52" s="199"/>
      <c r="J52" s="199"/>
      <c r="K52" s="208"/>
      <c r="L52" s="227"/>
      <c r="M52" s="451"/>
      <c r="N52" s="87"/>
      <c r="O52" s="446" t="str">
        <f t="shared" si="1"/>
        <v/>
      </c>
      <c r="P52" s="446" t="str">
        <f t="shared" si="2"/>
        <v/>
      </c>
      <c r="Q52" s="446" t="str">
        <f t="shared" si="3"/>
        <v/>
      </c>
      <c r="R52" s="446" t="str">
        <f t="shared" si="4"/>
        <v/>
      </c>
    </row>
    <row r="53" spans="1:19" s="37" customFormat="1" ht="16.5" customHeight="1">
      <c r="A53" s="515" t="str">
        <f t="shared" si="5"/>
        <v/>
      </c>
      <c r="B53" s="460"/>
      <c r="C53" s="447">
        <f t="shared" si="6"/>
        <v>0</v>
      </c>
      <c r="D53" s="199"/>
      <c r="E53" s="199"/>
      <c r="F53" s="199"/>
      <c r="G53" s="199"/>
      <c r="H53" s="199"/>
      <c r="I53" s="199"/>
      <c r="J53" s="199"/>
      <c r="K53" s="208"/>
      <c r="L53" s="227"/>
      <c r="M53" s="451"/>
      <c r="N53" s="87"/>
      <c r="O53" s="446" t="str">
        <f t="shared" si="1"/>
        <v/>
      </c>
      <c r="P53" s="446" t="str">
        <f t="shared" si="2"/>
        <v/>
      </c>
      <c r="Q53" s="446" t="str">
        <f t="shared" si="3"/>
        <v/>
      </c>
      <c r="R53" s="446" t="str">
        <f t="shared" si="4"/>
        <v/>
      </c>
    </row>
    <row r="54" spans="1:19" s="37" customFormat="1" ht="16.5" customHeight="1">
      <c r="A54" s="515" t="str">
        <f t="shared" si="5"/>
        <v/>
      </c>
      <c r="B54" s="460"/>
      <c r="C54" s="447">
        <f t="shared" si="6"/>
        <v>0</v>
      </c>
      <c r="D54" s="199"/>
      <c r="E54" s="199"/>
      <c r="F54" s="199"/>
      <c r="G54" s="199"/>
      <c r="H54" s="199"/>
      <c r="I54" s="199"/>
      <c r="J54" s="199"/>
      <c r="K54" s="208"/>
      <c r="L54" s="227"/>
      <c r="M54" s="451"/>
      <c r="N54" s="87"/>
      <c r="O54" s="446" t="str">
        <f t="shared" si="1"/>
        <v/>
      </c>
      <c r="P54" s="446" t="str">
        <f t="shared" si="2"/>
        <v/>
      </c>
      <c r="Q54" s="446" t="str">
        <f t="shared" si="3"/>
        <v/>
      </c>
      <c r="R54" s="446" t="str">
        <f t="shared" si="4"/>
        <v/>
      </c>
    </row>
    <row r="55" spans="1:19" s="37" customFormat="1" ht="16.5" customHeight="1">
      <c r="A55" s="515" t="str">
        <f t="shared" si="5"/>
        <v/>
      </c>
      <c r="B55" s="460"/>
      <c r="C55" s="447">
        <f t="shared" si="6"/>
        <v>0</v>
      </c>
      <c r="D55" s="199"/>
      <c r="E55" s="199"/>
      <c r="F55" s="199"/>
      <c r="G55" s="199"/>
      <c r="H55" s="199"/>
      <c r="I55" s="199"/>
      <c r="J55" s="199"/>
      <c r="K55" s="208"/>
      <c r="L55" s="227"/>
      <c r="M55" s="451"/>
      <c r="N55" s="87"/>
      <c r="O55" s="446" t="str">
        <f t="shared" si="1"/>
        <v/>
      </c>
      <c r="P55" s="446" t="str">
        <f t="shared" si="2"/>
        <v/>
      </c>
      <c r="Q55" s="446" t="str">
        <f t="shared" si="3"/>
        <v/>
      </c>
      <c r="R55" s="446" t="str">
        <f t="shared" si="4"/>
        <v/>
      </c>
    </row>
    <row r="56" spans="1:19" s="37" customFormat="1" ht="16.5" customHeight="1">
      <c r="A56" s="515" t="str">
        <f t="shared" si="5"/>
        <v/>
      </c>
      <c r="B56" s="460"/>
      <c r="C56" s="447">
        <f t="shared" si="6"/>
        <v>0</v>
      </c>
      <c r="D56" s="199"/>
      <c r="E56" s="199"/>
      <c r="F56" s="199"/>
      <c r="G56" s="199"/>
      <c r="H56" s="199"/>
      <c r="I56" s="199"/>
      <c r="J56" s="199"/>
      <c r="K56" s="208"/>
      <c r="L56" s="227"/>
      <c r="M56" s="451"/>
      <c r="N56" s="87"/>
      <c r="O56" s="446" t="str">
        <f t="shared" si="1"/>
        <v/>
      </c>
      <c r="P56" s="446" t="str">
        <f t="shared" si="2"/>
        <v/>
      </c>
      <c r="Q56" s="446" t="str">
        <f t="shared" si="3"/>
        <v/>
      </c>
      <c r="R56" s="446" t="str">
        <f t="shared" si="4"/>
        <v/>
      </c>
    </row>
    <row r="57" spans="1:19" s="37" customFormat="1" ht="16.5" customHeight="1">
      <c r="A57" s="515" t="str">
        <f t="shared" si="5"/>
        <v/>
      </c>
      <c r="B57" s="460"/>
      <c r="C57" s="447">
        <f t="shared" si="6"/>
        <v>0</v>
      </c>
      <c r="D57" s="199"/>
      <c r="E57" s="199"/>
      <c r="F57" s="199"/>
      <c r="G57" s="199"/>
      <c r="H57" s="199"/>
      <c r="I57" s="199"/>
      <c r="J57" s="199"/>
      <c r="K57" s="453"/>
      <c r="L57" s="227"/>
      <c r="M57" s="451"/>
      <c r="N57" s="87"/>
      <c r="O57" s="446" t="str">
        <f>IF(OR(C57&lt;D57,C57&lt;F57,C57&lt;E57),"Er","")</f>
        <v/>
      </c>
      <c r="P57" s="446" t="str">
        <f>IF(OR(C57&lt;D57,D57&lt;F57),"Er","")</f>
        <v/>
      </c>
      <c r="Q57" s="446" t="str">
        <f>IF(OR(C57&lt;E57,E57&lt;F57),"Er","")</f>
        <v/>
      </c>
      <c r="R57" s="446" t="str">
        <f>IF(OR(C57&lt;F57,D57&lt;F57,E57&lt;F57),"Er","")</f>
        <v/>
      </c>
    </row>
    <row r="58" spans="1:19" s="37" customFormat="1" ht="16.5" customHeight="1">
      <c r="A58" s="515" t="str">
        <f t="shared" si="5"/>
        <v/>
      </c>
      <c r="B58" s="460"/>
      <c r="C58" s="447">
        <f t="shared" si="6"/>
        <v>0</v>
      </c>
      <c r="D58" s="199"/>
      <c r="E58" s="199"/>
      <c r="F58" s="199"/>
      <c r="G58" s="199"/>
      <c r="H58" s="199"/>
      <c r="I58" s="199"/>
      <c r="J58" s="199"/>
      <c r="K58" s="453"/>
      <c r="L58" s="227"/>
      <c r="M58" s="451"/>
      <c r="N58" s="87"/>
      <c r="O58" s="446" t="str">
        <f>IF(OR(C58&lt;D58,C58&lt;F58,C58&lt;E58),"Er","")</f>
        <v/>
      </c>
      <c r="P58" s="446" t="str">
        <f>IF(OR(C58&lt;D58,D58&lt;F58),"Er","")</f>
        <v/>
      </c>
      <c r="Q58" s="446" t="str">
        <f>IF(OR(C58&lt;E58,E58&lt;F58),"Er","")</f>
        <v/>
      </c>
      <c r="R58" s="446" t="str">
        <f>IF(OR(C58&lt;F58,D58&lt;F58,E58&lt;F58),"Er","")</f>
        <v/>
      </c>
    </row>
    <row r="59" spans="1:19" s="37" customFormat="1" ht="16.5" customHeight="1">
      <c r="A59" s="516" t="str">
        <f t="shared" si="5"/>
        <v/>
      </c>
      <c r="B59" s="200"/>
      <c r="C59" s="448">
        <f t="shared" si="6"/>
        <v>0</v>
      </c>
      <c r="D59" s="200"/>
      <c r="E59" s="200"/>
      <c r="F59" s="200"/>
      <c r="G59" s="200"/>
      <c r="H59" s="200"/>
      <c r="I59" s="200"/>
      <c r="J59" s="200"/>
      <c r="K59" s="454"/>
      <c r="L59" s="455"/>
      <c r="M59" s="456"/>
      <c r="N59" s="87"/>
      <c r="O59" s="446" t="str">
        <f>IF(OR(C59&lt;D59,C59&lt;F59,C59&lt;E59),"Er","")</f>
        <v/>
      </c>
      <c r="P59" s="446" t="str">
        <f>IF(OR(C59&lt;D59,D59&lt;F59),"Er","")</f>
        <v/>
      </c>
      <c r="Q59" s="446" t="str">
        <f>IF(OR(C59&lt;E59,E59&lt;F59),"Er","")</f>
        <v/>
      </c>
      <c r="R59" s="446" t="str">
        <f>IF(OR(C59&lt;F59,D59&lt;F59,E59&lt;F59),"Er","")</f>
        <v/>
      </c>
    </row>
    <row r="60" spans="1:19" s="37" customFormat="1" ht="15.75" customHeight="1">
      <c r="A60" s="235"/>
      <c r="B60" s="231"/>
      <c r="C60" s="232"/>
      <c r="D60" s="232"/>
      <c r="E60" s="232"/>
      <c r="F60" s="232"/>
      <c r="G60" s="232"/>
      <c r="H60" s="232"/>
      <c r="I60" s="232"/>
      <c r="J60" s="232" t="s">
        <v>1514</v>
      </c>
      <c r="K60" s="232"/>
      <c r="L60" s="232"/>
      <c r="M60" s="260"/>
      <c r="N60" s="219"/>
      <c r="O60" s="446"/>
      <c r="P60" s="446"/>
      <c r="Q60" s="446"/>
      <c r="R60" s="446"/>
      <c r="S60" s="27"/>
    </row>
    <row r="61" spans="1:19" s="37" customFormat="1" ht="15.75" customHeight="1">
      <c r="A61" s="261" t="s">
        <v>235</v>
      </c>
      <c r="B61" s="235"/>
      <c r="C61" s="232"/>
      <c r="D61" s="232"/>
      <c r="E61" s="232"/>
      <c r="F61" s="232"/>
      <c r="G61" s="232"/>
      <c r="H61" s="232"/>
      <c r="I61" s="232"/>
      <c r="J61" s="584" t="s">
        <v>236</v>
      </c>
      <c r="K61" s="584"/>
      <c r="L61" s="584"/>
      <c r="M61" s="240"/>
      <c r="N61" s="109"/>
      <c r="O61" s="219"/>
      <c r="P61" s="219"/>
      <c r="Q61" s="219"/>
      <c r="R61" s="27"/>
      <c r="S61" s="27"/>
    </row>
    <row r="62" spans="1:19" s="37" customFormat="1" ht="15.75" customHeight="1">
      <c r="A62" s="261"/>
      <c r="B62" s="235"/>
      <c r="C62" s="232"/>
      <c r="D62" s="232"/>
      <c r="E62" s="232"/>
      <c r="F62" s="232"/>
      <c r="G62" s="232"/>
      <c r="H62" s="232"/>
      <c r="I62" s="232"/>
      <c r="J62" s="262"/>
      <c r="K62" s="262"/>
      <c r="L62" s="262"/>
      <c r="M62" s="262"/>
      <c r="N62" s="111"/>
      <c r="R62" s="27"/>
      <c r="S62" s="27"/>
    </row>
    <row r="63" spans="1:19" s="37" customFormat="1" ht="15.75" customHeight="1">
      <c r="A63" s="232"/>
      <c r="B63" s="235"/>
      <c r="C63" s="232"/>
      <c r="D63" s="232"/>
      <c r="E63" s="232"/>
      <c r="F63" s="232"/>
      <c r="G63" s="232"/>
      <c r="H63" s="232"/>
      <c r="I63" s="232"/>
      <c r="J63" s="232"/>
      <c r="K63" s="232"/>
      <c r="L63" s="232"/>
      <c r="M63" s="263"/>
      <c r="N63" s="65"/>
      <c r="R63" s="27"/>
      <c r="S63" s="27"/>
    </row>
    <row r="64" spans="1:19" s="37" customFormat="1" ht="15.75" customHeight="1">
      <c r="A64" s="261"/>
      <c r="B64" s="235"/>
      <c r="C64" s="232"/>
      <c r="D64" s="232"/>
      <c r="E64" s="232"/>
      <c r="F64" s="232"/>
      <c r="G64" s="232"/>
      <c r="H64" s="232"/>
      <c r="I64" s="232"/>
      <c r="J64" s="232"/>
      <c r="K64" s="232"/>
      <c r="L64" s="232"/>
      <c r="M64" s="263"/>
      <c r="N64" s="65"/>
      <c r="O64" s="65"/>
      <c r="R64" s="27"/>
      <c r="S64" s="27"/>
    </row>
    <row r="65" spans="1:19" s="37" customFormat="1" ht="15.75" customHeight="1">
      <c r="A65" s="261"/>
      <c r="B65" s="235"/>
      <c r="C65" s="232"/>
      <c r="D65" s="232"/>
      <c r="E65" s="232"/>
      <c r="F65" s="232"/>
      <c r="G65" s="232"/>
      <c r="H65" s="232"/>
      <c r="I65" s="232"/>
      <c r="J65" s="232"/>
      <c r="K65" s="232"/>
      <c r="L65" s="232"/>
      <c r="M65" s="263"/>
      <c r="N65" s="65"/>
      <c r="O65" s="65"/>
      <c r="R65" s="27"/>
      <c r="S65" s="27"/>
    </row>
    <row r="66" spans="1:19" s="37" customFormat="1" ht="15.75" customHeight="1">
      <c r="A66" s="261"/>
      <c r="B66" s="235"/>
      <c r="C66" s="232"/>
      <c r="D66" s="232"/>
      <c r="E66" s="232"/>
      <c r="F66" s="232"/>
      <c r="G66" s="232"/>
      <c r="H66" s="232"/>
      <c r="I66" s="232"/>
      <c r="J66" s="232"/>
      <c r="K66" s="232"/>
      <c r="L66" s="232"/>
      <c r="M66" s="263"/>
      <c r="N66" s="66"/>
      <c r="O66" s="65"/>
      <c r="R66" s="27"/>
      <c r="S66" s="27"/>
    </row>
    <row r="67" spans="1:19" s="37" customFormat="1" ht="15.75" customHeight="1">
      <c r="A67" s="261"/>
      <c r="B67" s="235"/>
      <c r="C67" s="232"/>
      <c r="D67" s="232"/>
      <c r="E67" s="232"/>
      <c r="F67" s="232"/>
      <c r="G67" s="232"/>
      <c r="H67" s="232"/>
      <c r="I67" s="232"/>
      <c r="J67" s="264"/>
      <c r="K67" s="264" t="s">
        <v>1508</v>
      </c>
      <c r="L67" s="264"/>
      <c r="M67" s="264"/>
      <c r="N67" s="64"/>
      <c r="O67" s="66"/>
      <c r="P67" s="67"/>
      <c r="Q67" s="67"/>
      <c r="R67" s="27"/>
      <c r="S67" s="27"/>
    </row>
    <row r="68" spans="1:19" s="37" customFormat="1" ht="15.75" customHeight="1">
      <c r="A68" s="235"/>
      <c r="B68" s="247"/>
      <c r="C68" s="232"/>
      <c r="D68" s="232"/>
      <c r="E68" s="232"/>
      <c r="F68" s="232"/>
      <c r="G68" s="232"/>
      <c r="H68" s="232"/>
      <c r="I68" s="232"/>
      <c r="J68" s="232"/>
      <c r="K68" s="232"/>
      <c r="L68" s="232"/>
      <c r="M68" s="270"/>
      <c r="N68" s="42"/>
      <c r="R68" s="27"/>
      <c r="S68" s="27"/>
    </row>
    <row r="69" spans="1:19" s="37" customFormat="1" ht="15.75" customHeight="1">
      <c r="A69" s="69"/>
      <c r="B69" s="63"/>
      <c r="C69" s="63"/>
      <c r="D69" s="63"/>
      <c r="E69" s="63"/>
      <c r="F69" s="63"/>
      <c r="G69" s="63"/>
      <c r="H69" s="63"/>
      <c r="I69" s="63"/>
      <c r="J69" s="63"/>
      <c r="K69" s="42"/>
      <c r="L69" s="42"/>
      <c r="M69" s="42"/>
      <c r="N69" s="87"/>
      <c r="O69" s="42"/>
      <c r="P69" s="42"/>
      <c r="Q69" s="87"/>
      <c r="R69" s="27"/>
    </row>
    <row r="70" spans="1:19" s="37" customFormat="1" ht="16.5" customHeight="1">
      <c r="A70" s="31" t="s">
        <v>268</v>
      </c>
      <c r="B70" s="580" t="s">
        <v>242</v>
      </c>
      <c r="C70" s="580"/>
      <c r="D70" s="580"/>
      <c r="E70" s="580"/>
      <c r="F70" s="580"/>
      <c r="G70" s="580"/>
      <c r="H70" s="580"/>
      <c r="I70" s="580"/>
      <c r="J70" s="580"/>
      <c r="K70" s="259" t="s">
        <v>1333</v>
      </c>
      <c r="L70" s="265"/>
      <c r="M70" s="265"/>
      <c r="N70" s="71"/>
      <c r="O70" s="27"/>
      <c r="P70" s="27"/>
    </row>
    <row r="71" spans="1:19" s="37" customFormat="1" ht="16.5" customHeight="1">
      <c r="A71" s="34" t="s">
        <v>110</v>
      </c>
      <c r="B71" s="598" t="s">
        <v>193</v>
      </c>
      <c r="C71" s="598"/>
      <c r="D71" s="598"/>
      <c r="E71" s="598"/>
      <c r="F71" s="617"/>
      <c r="G71" s="617"/>
      <c r="H71" s="617"/>
      <c r="I71" s="617"/>
      <c r="J71" s="617"/>
      <c r="K71" s="259" t="str">
        <f>Bia!$C$10</f>
        <v>Tr.CĐ Kỹ thuật Lý Tự Trọng TP HCM</v>
      </c>
      <c r="L71" s="259"/>
      <c r="M71" s="259"/>
      <c r="N71" s="125"/>
      <c r="O71" s="110"/>
      <c r="P71" s="38"/>
    </row>
    <row r="72" spans="1:19" s="37" customFormat="1" ht="16.5" customHeight="1">
      <c r="A72" s="34" t="s">
        <v>111</v>
      </c>
      <c r="B72" s="235"/>
      <c r="C72" s="242" t="s">
        <v>196</v>
      </c>
      <c r="D72" s="243"/>
      <c r="E72" s="243"/>
      <c r="F72" s="243"/>
      <c r="G72" s="243"/>
      <c r="H72" s="243"/>
      <c r="I72" s="243"/>
      <c r="J72" s="243"/>
      <c r="K72" s="241"/>
      <c r="L72" s="241"/>
      <c r="M72" s="241"/>
      <c r="N72" s="110"/>
      <c r="O72" s="110"/>
      <c r="P72" s="38"/>
    </row>
    <row r="73" spans="1:19" s="37" customFormat="1" ht="16.5" customHeight="1">
      <c r="A73" s="34" t="s">
        <v>112</v>
      </c>
      <c r="B73" s="235"/>
      <c r="C73" s="584" t="s">
        <v>199</v>
      </c>
      <c r="D73" s="584"/>
      <c r="E73" s="584"/>
      <c r="F73" s="584"/>
      <c r="G73" s="584"/>
      <c r="H73" s="584"/>
      <c r="I73" s="584"/>
      <c r="J73" s="241"/>
      <c r="K73" s="241"/>
      <c r="L73" s="241"/>
      <c r="M73" s="241"/>
      <c r="N73" s="110"/>
      <c r="O73" s="110"/>
      <c r="P73" s="38"/>
    </row>
    <row r="74" spans="1:19" s="37" customFormat="1" ht="16.5" customHeight="1">
      <c r="A74" s="35" t="s">
        <v>208</v>
      </c>
      <c r="B74" s="235"/>
      <c r="C74" s="235"/>
      <c r="D74" s="235"/>
      <c r="E74" s="235"/>
      <c r="F74" s="235"/>
      <c r="G74" s="235"/>
      <c r="H74" s="235"/>
      <c r="I74" s="235"/>
      <c r="J74" s="235"/>
      <c r="K74" s="241"/>
      <c r="L74" s="241"/>
      <c r="M74" s="241"/>
      <c r="N74" s="110"/>
      <c r="O74" s="110"/>
      <c r="P74" s="38"/>
    </row>
    <row r="75" spans="1:19" s="37" customFormat="1" ht="18" customHeight="1">
      <c r="A75" s="63"/>
      <c r="B75" s="244" t="s">
        <v>1503</v>
      </c>
      <c r="C75" s="245"/>
      <c r="D75" s="243"/>
      <c r="E75" s="243"/>
      <c r="F75" s="243"/>
      <c r="G75" s="243"/>
      <c r="H75" s="243"/>
      <c r="I75" s="243"/>
      <c r="J75" s="243"/>
      <c r="K75" s="246"/>
      <c r="L75" s="246"/>
      <c r="M75" s="246"/>
      <c r="N75" s="82"/>
      <c r="O75" s="110"/>
      <c r="P75" s="38"/>
    </row>
    <row r="76" spans="1:19" s="37" customFormat="1" ht="23.25" customHeight="1">
      <c r="A76" s="83"/>
      <c r="B76" s="84" t="s">
        <v>243</v>
      </c>
      <c r="C76" s="84" t="s">
        <v>176</v>
      </c>
      <c r="D76" s="612" t="s">
        <v>185</v>
      </c>
      <c r="E76" s="613"/>
      <c r="F76" s="614"/>
      <c r="G76" s="85" t="s">
        <v>1332</v>
      </c>
      <c r="H76" s="86"/>
      <c r="I76" s="86"/>
      <c r="J76" s="86"/>
      <c r="K76" s="609" t="s">
        <v>169</v>
      </c>
      <c r="L76" s="610"/>
      <c r="M76" s="611"/>
      <c r="N76" s="87"/>
      <c r="O76" s="82"/>
      <c r="P76" s="27"/>
    </row>
    <row r="77" spans="1:19" s="37" customFormat="1" ht="18" customHeight="1">
      <c r="A77" s="88"/>
      <c r="B77" s="84" t="s">
        <v>244</v>
      </c>
      <c r="C77" s="84" t="s">
        <v>245</v>
      </c>
      <c r="D77" s="13" t="s">
        <v>160</v>
      </c>
      <c r="E77" s="615" t="s">
        <v>184</v>
      </c>
      <c r="F77" s="616"/>
      <c r="G77" s="12" t="s">
        <v>248</v>
      </c>
      <c r="H77" s="12" t="s">
        <v>248</v>
      </c>
      <c r="I77" s="12" t="s">
        <v>248</v>
      </c>
      <c r="J77" s="12" t="s">
        <v>248</v>
      </c>
      <c r="K77" s="89"/>
      <c r="L77" s="39"/>
      <c r="M77" s="90"/>
      <c r="N77" s="87"/>
      <c r="O77" s="27"/>
      <c r="P77" s="27"/>
    </row>
    <row r="78" spans="1:19" s="37" customFormat="1" ht="15.95" customHeight="1">
      <c r="A78" s="88"/>
      <c r="B78" s="84"/>
      <c r="C78" s="84"/>
      <c r="D78" s="84"/>
      <c r="E78" s="13" t="s">
        <v>1331</v>
      </c>
      <c r="F78" s="13" t="s">
        <v>246</v>
      </c>
      <c r="G78" s="13" t="s">
        <v>249</v>
      </c>
      <c r="H78" s="13" t="s">
        <v>250</v>
      </c>
      <c r="I78" s="13" t="s">
        <v>251</v>
      </c>
      <c r="J78" s="13" t="s">
        <v>252</v>
      </c>
      <c r="K78" s="91"/>
      <c r="L78" s="92"/>
      <c r="M78" s="93"/>
      <c r="N78" s="87"/>
      <c r="O78" s="27"/>
      <c r="P78" s="27"/>
    </row>
    <row r="79" spans="1:19" s="94" customFormat="1" ht="15.95" customHeight="1">
      <c r="A79" s="58" t="s">
        <v>147</v>
      </c>
      <c r="B79" s="58">
        <v>1</v>
      </c>
      <c r="C79" s="58">
        <v>2</v>
      </c>
      <c r="D79" s="58">
        <v>3</v>
      </c>
      <c r="E79" s="58">
        <v>4</v>
      </c>
      <c r="F79" s="58">
        <v>5</v>
      </c>
      <c r="G79" s="58">
        <v>6</v>
      </c>
      <c r="H79" s="58">
        <v>7</v>
      </c>
      <c r="I79" s="58">
        <v>8</v>
      </c>
      <c r="J79" s="58">
        <v>9</v>
      </c>
      <c r="K79" s="618">
        <v>10</v>
      </c>
      <c r="L79" s="619"/>
      <c r="M79" s="620"/>
      <c r="N79" s="87"/>
      <c r="O79" s="27"/>
      <c r="P79" s="27"/>
      <c r="Q79" s="37"/>
      <c r="R79" s="37"/>
    </row>
    <row r="80" spans="1:19" s="37" customFormat="1" ht="16.5" customHeight="1">
      <c r="A80" s="121" t="s">
        <v>176</v>
      </c>
      <c r="B80" s="120"/>
      <c r="C80" s="119">
        <f t="shared" ref="C80:J80" si="7">SUM(C81:C128)</f>
        <v>0</v>
      </c>
      <c r="D80" s="119">
        <f t="shared" si="7"/>
        <v>0</v>
      </c>
      <c r="E80" s="119">
        <f t="shared" si="7"/>
        <v>0</v>
      </c>
      <c r="F80" s="119">
        <f t="shared" si="7"/>
        <v>0</v>
      </c>
      <c r="G80" s="119">
        <f t="shared" si="7"/>
        <v>0</v>
      </c>
      <c r="H80" s="119">
        <f t="shared" si="7"/>
        <v>0</v>
      </c>
      <c r="I80" s="119">
        <f t="shared" si="7"/>
        <v>0</v>
      </c>
      <c r="J80" s="119">
        <f t="shared" si="7"/>
        <v>0</v>
      </c>
      <c r="K80" s="96"/>
      <c r="L80" s="97"/>
      <c r="M80" s="98"/>
      <c r="N80" s="87"/>
      <c r="O80" s="446" t="str">
        <f>IF(OR(C80&lt;D80,C80&lt;F80,C80&lt;E80),"Er","")</f>
        <v/>
      </c>
      <c r="P80" s="446" t="str">
        <f>IF(OR(C80&lt;D80,D80&lt;F80),"Er","")</f>
        <v/>
      </c>
      <c r="Q80" s="446" t="str">
        <f>IF(OR(C80&lt;E80,E80&lt;F80),"Er","")</f>
        <v/>
      </c>
      <c r="R80" s="446" t="str">
        <f>IF(OR(C80&lt;F80,D80&lt;F80,E80&lt;F80),"Er","")</f>
        <v/>
      </c>
    </row>
    <row r="81" spans="1:18" s="37" customFormat="1" ht="16.5" customHeight="1">
      <c r="A81" s="515" t="str">
        <f t="shared" ref="A81:A128" si="8">IF(ISNA( VLOOKUP(B81,NGHANH_CD_LIST,2,FALSE)),"",VLOOKUP(B81,NGHANH_CD_LIST,2,FALSE))</f>
        <v/>
      </c>
      <c r="B81" s="460"/>
      <c r="C81" s="447">
        <f t="shared" ref="C81:C128" si="9">SUM(G81:J81)</f>
        <v>0</v>
      </c>
      <c r="D81" s="201"/>
      <c r="E81" s="201"/>
      <c r="F81" s="201"/>
      <c r="G81" s="201"/>
      <c r="H81" s="201"/>
      <c r="I81" s="201"/>
      <c r="J81" s="201"/>
      <c r="K81" s="205" t="s">
        <v>546</v>
      </c>
      <c r="L81" s="206"/>
      <c r="M81" s="207"/>
      <c r="N81" s="87"/>
      <c r="O81" s="446" t="str">
        <f t="shared" ref="O81:O128" si="10">IF(OR(C81&lt;D81,C81&lt;F81,C81&lt;E81),"Er","")</f>
        <v/>
      </c>
      <c r="P81" s="446" t="str">
        <f t="shared" ref="P81:P128" si="11">IF(OR(C81&lt;D81,D81&lt;F81),"Er","")</f>
        <v/>
      </c>
      <c r="Q81" s="446" t="str">
        <f t="shared" ref="Q81:Q128" si="12">IF(OR(C81&lt;E81,E81&lt;F81),"Er","")</f>
        <v/>
      </c>
      <c r="R81" s="446" t="str">
        <f t="shared" ref="R81:R128" si="13">IF(OR(C81&lt;F81,D81&lt;F81,E81&lt;F81),"Er","")</f>
        <v/>
      </c>
    </row>
    <row r="82" spans="1:18" s="37" customFormat="1" ht="16.5" customHeight="1">
      <c r="A82" s="515" t="str">
        <f t="shared" si="8"/>
        <v/>
      </c>
      <c r="B82" s="460"/>
      <c r="C82" s="447">
        <f t="shared" si="9"/>
        <v>0</v>
      </c>
      <c r="D82" s="201"/>
      <c r="E82" s="201"/>
      <c r="F82" s="201"/>
      <c r="G82" s="201"/>
      <c r="H82" s="201"/>
      <c r="I82" s="201"/>
      <c r="J82" s="201"/>
      <c r="K82" s="205" t="s">
        <v>116</v>
      </c>
      <c r="L82" s="206"/>
      <c r="M82" s="207"/>
      <c r="N82" s="87"/>
      <c r="O82" s="446" t="str">
        <f t="shared" si="10"/>
        <v/>
      </c>
      <c r="P82" s="446" t="str">
        <f t="shared" si="11"/>
        <v/>
      </c>
      <c r="Q82" s="446" t="str">
        <f t="shared" si="12"/>
        <v/>
      </c>
      <c r="R82" s="446" t="str">
        <f t="shared" si="13"/>
        <v/>
      </c>
    </row>
    <row r="83" spans="1:18" s="37" customFormat="1" ht="16.5" customHeight="1">
      <c r="A83" s="515" t="str">
        <f t="shared" si="8"/>
        <v/>
      </c>
      <c r="B83" s="460"/>
      <c r="C83" s="447">
        <f t="shared" si="9"/>
        <v>0</v>
      </c>
      <c r="D83" s="201"/>
      <c r="E83" s="201"/>
      <c r="F83" s="201"/>
      <c r="G83" s="201"/>
      <c r="H83" s="201"/>
      <c r="I83" s="201"/>
      <c r="J83" s="201"/>
      <c r="K83" s="205" t="s">
        <v>275</v>
      </c>
      <c r="L83" s="206"/>
      <c r="M83" s="207"/>
      <c r="N83" s="87"/>
      <c r="O83" s="446" t="str">
        <f t="shared" si="10"/>
        <v/>
      </c>
      <c r="P83" s="446" t="str">
        <f t="shared" si="11"/>
        <v/>
      </c>
      <c r="Q83" s="446" t="str">
        <f t="shared" si="12"/>
        <v/>
      </c>
      <c r="R83" s="446" t="str">
        <f t="shared" si="13"/>
        <v/>
      </c>
    </row>
    <row r="84" spans="1:18" s="37" customFormat="1" ht="16.5" customHeight="1">
      <c r="A84" s="515" t="str">
        <f t="shared" si="8"/>
        <v/>
      </c>
      <c r="B84" s="460"/>
      <c r="C84" s="447">
        <f t="shared" si="9"/>
        <v>0</v>
      </c>
      <c r="D84" s="201"/>
      <c r="E84" s="201"/>
      <c r="F84" s="201"/>
      <c r="G84" s="201"/>
      <c r="H84" s="201"/>
      <c r="I84" s="201"/>
      <c r="J84" s="201"/>
      <c r="K84" s="208"/>
      <c r="L84" s="206"/>
      <c r="M84" s="207"/>
      <c r="N84" s="87"/>
      <c r="O84" s="446" t="str">
        <f t="shared" si="10"/>
        <v/>
      </c>
      <c r="P84" s="446" t="str">
        <f t="shared" si="11"/>
        <v/>
      </c>
      <c r="Q84" s="446" t="str">
        <f t="shared" si="12"/>
        <v/>
      </c>
      <c r="R84" s="446" t="str">
        <f t="shared" si="13"/>
        <v/>
      </c>
    </row>
    <row r="85" spans="1:18" s="37" customFormat="1" ht="16.5" customHeight="1">
      <c r="A85" s="515" t="str">
        <f t="shared" si="8"/>
        <v/>
      </c>
      <c r="B85" s="460"/>
      <c r="C85" s="447">
        <f t="shared" si="9"/>
        <v>0</v>
      </c>
      <c r="D85" s="201"/>
      <c r="E85" s="201"/>
      <c r="F85" s="201"/>
      <c r="G85" s="201"/>
      <c r="H85" s="201"/>
      <c r="I85" s="201"/>
      <c r="J85" s="201"/>
      <c r="K85" s="208"/>
      <c r="L85" s="206"/>
      <c r="M85" s="207"/>
      <c r="N85" s="87"/>
      <c r="O85" s="446" t="str">
        <f t="shared" si="10"/>
        <v/>
      </c>
      <c r="P85" s="446" t="str">
        <f t="shared" si="11"/>
        <v/>
      </c>
      <c r="Q85" s="446" t="str">
        <f t="shared" si="12"/>
        <v/>
      </c>
      <c r="R85" s="446" t="str">
        <f t="shared" si="13"/>
        <v/>
      </c>
    </row>
    <row r="86" spans="1:18" s="37" customFormat="1" ht="16.5" customHeight="1">
      <c r="A86" s="515" t="str">
        <f t="shared" si="8"/>
        <v/>
      </c>
      <c r="B86" s="460"/>
      <c r="C86" s="447">
        <f t="shared" si="9"/>
        <v>0</v>
      </c>
      <c r="D86" s="201"/>
      <c r="E86" s="201"/>
      <c r="F86" s="201"/>
      <c r="G86" s="201"/>
      <c r="H86" s="201"/>
      <c r="I86" s="201"/>
      <c r="J86" s="201"/>
      <c r="K86" s="208"/>
      <c r="L86" s="206"/>
      <c r="M86" s="207"/>
      <c r="N86" s="87"/>
      <c r="O86" s="446" t="str">
        <f t="shared" si="10"/>
        <v/>
      </c>
      <c r="P86" s="446" t="str">
        <f t="shared" si="11"/>
        <v/>
      </c>
      <c r="Q86" s="446" t="str">
        <f t="shared" si="12"/>
        <v/>
      </c>
      <c r="R86" s="446" t="str">
        <f t="shared" si="13"/>
        <v/>
      </c>
    </row>
    <row r="87" spans="1:18" s="37" customFormat="1" ht="16.5" customHeight="1">
      <c r="A87" s="515" t="str">
        <f t="shared" si="8"/>
        <v/>
      </c>
      <c r="B87" s="460"/>
      <c r="C87" s="447">
        <f t="shared" si="9"/>
        <v>0</v>
      </c>
      <c r="D87" s="201"/>
      <c r="E87" s="201"/>
      <c r="F87" s="201"/>
      <c r="G87" s="201"/>
      <c r="H87" s="201"/>
      <c r="I87" s="201"/>
      <c r="J87" s="201"/>
      <c r="K87" s="208"/>
      <c r="L87" s="206"/>
      <c r="M87" s="207"/>
      <c r="N87" s="87"/>
      <c r="O87" s="446" t="str">
        <f t="shared" si="10"/>
        <v/>
      </c>
      <c r="P87" s="446" t="str">
        <f t="shared" si="11"/>
        <v/>
      </c>
      <c r="Q87" s="446" t="str">
        <f t="shared" si="12"/>
        <v/>
      </c>
      <c r="R87" s="446" t="str">
        <f t="shared" si="13"/>
        <v/>
      </c>
    </row>
    <row r="88" spans="1:18" s="37" customFormat="1" ht="16.5" customHeight="1">
      <c r="A88" s="515" t="str">
        <f t="shared" si="8"/>
        <v/>
      </c>
      <c r="B88" s="460"/>
      <c r="C88" s="447">
        <f t="shared" si="9"/>
        <v>0</v>
      </c>
      <c r="D88" s="201"/>
      <c r="E88" s="201"/>
      <c r="F88" s="201"/>
      <c r="G88" s="201"/>
      <c r="H88" s="201"/>
      <c r="I88" s="201"/>
      <c r="J88" s="201"/>
      <c r="K88" s="208"/>
      <c r="L88" s="206"/>
      <c r="M88" s="207"/>
      <c r="N88" s="87"/>
      <c r="O88" s="446" t="str">
        <f t="shared" si="10"/>
        <v/>
      </c>
      <c r="P88" s="446" t="str">
        <f t="shared" si="11"/>
        <v/>
      </c>
      <c r="Q88" s="446" t="str">
        <f t="shared" si="12"/>
        <v/>
      </c>
      <c r="R88" s="446" t="str">
        <f t="shared" si="13"/>
        <v/>
      </c>
    </row>
    <row r="89" spans="1:18" s="37" customFormat="1" ht="16.5" customHeight="1">
      <c r="A89" s="515" t="str">
        <f t="shared" si="8"/>
        <v/>
      </c>
      <c r="B89" s="460"/>
      <c r="C89" s="447">
        <f t="shared" si="9"/>
        <v>0</v>
      </c>
      <c r="D89" s="201"/>
      <c r="E89" s="201"/>
      <c r="F89" s="201"/>
      <c r="G89" s="201"/>
      <c r="H89" s="201"/>
      <c r="I89" s="201"/>
      <c r="J89" s="201"/>
      <c r="K89" s="208"/>
      <c r="L89" s="206"/>
      <c r="M89" s="207"/>
      <c r="N89" s="87"/>
      <c r="O89" s="446" t="str">
        <f t="shared" si="10"/>
        <v/>
      </c>
      <c r="P89" s="446" t="str">
        <f t="shared" si="11"/>
        <v/>
      </c>
      <c r="Q89" s="446" t="str">
        <f t="shared" si="12"/>
        <v/>
      </c>
      <c r="R89" s="446" t="str">
        <f t="shared" si="13"/>
        <v/>
      </c>
    </row>
    <row r="90" spans="1:18" s="37" customFormat="1" ht="16.5" customHeight="1">
      <c r="A90" s="515" t="str">
        <f t="shared" si="8"/>
        <v/>
      </c>
      <c r="B90" s="460"/>
      <c r="C90" s="447">
        <f t="shared" si="9"/>
        <v>0</v>
      </c>
      <c r="D90" s="201"/>
      <c r="E90" s="201"/>
      <c r="F90" s="201"/>
      <c r="G90" s="201"/>
      <c r="H90" s="201"/>
      <c r="I90" s="201"/>
      <c r="J90" s="201"/>
      <c r="K90" s="208"/>
      <c r="L90" s="206"/>
      <c r="M90" s="207"/>
      <c r="N90" s="87"/>
      <c r="O90" s="446" t="str">
        <f t="shared" si="10"/>
        <v/>
      </c>
      <c r="P90" s="446" t="str">
        <f t="shared" si="11"/>
        <v/>
      </c>
      <c r="Q90" s="446" t="str">
        <f t="shared" si="12"/>
        <v/>
      </c>
      <c r="R90" s="446" t="str">
        <f t="shared" si="13"/>
        <v/>
      </c>
    </row>
    <row r="91" spans="1:18" s="37" customFormat="1" ht="16.5" customHeight="1">
      <c r="A91" s="515" t="str">
        <f t="shared" si="8"/>
        <v/>
      </c>
      <c r="B91" s="460"/>
      <c r="C91" s="447">
        <f t="shared" si="9"/>
        <v>0</v>
      </c>
      <c r="D91" s="201"/>
      <c r="E91" s="201"/>
      <c r="F91" s="201"/>
      <c r="G91" s="201"/>
      <c r="H91" s="201"/>
      <c r="I91" s="201"/>
      <c r="J91" s="201"/>
      <c r="K91" s="208"/>
      <c r="L91" s="206"/>
      <c r="M91" s="207"/>
      <c r="N91" s="87"/>
      <c r="O91" s="446" t="str">
        <f t="shared" si="10"/>
        <v/>
      </c>
      <c r="P91" s="446" t="str">
        <f t="shared" si="11"/>
        <v/>
      </c>
      <c r="Q91" s="446" t="str">
        <f t="shared" si="12"/>
        <v/>
      </c>
      <c r="R91" s="446" t="str">
        <f t="shared" si="13"/>
        <v/>
      </c>
    </row>
    <row r="92" spans="1:18" s="37" customFormat="1" ht="16.5" customHeight="1">
      <c r="A92" s="515" t="str">
        <f t="shared" si="8"/>
        <v/>
      </c>
      <c r="B92" s="460"/>
      <c r="C92" s="447">
        <f t="shared" si="9"/>
        <v>0</v>
      </c>
      <c r="D92" s="201"/>
      <c r="E92" s="201"/>
      <c r="F92" s="201"/>
      <c r="G92" s="201"/>
      <c r="H92" s="201"/>
      <c r="I92" s="201"/>
      <c r="J92" s="201"/>
      <c r="K92" s="208"/>
      <c r="L92" s="206"/>
      <c r="M92" s="207"/>
      <c r="N92" s="87"/>
      <c r="O92" s="446" t="str">
        <f t="shared" si="10"/>
        <v/>
      </c>
      <c r="P92" s="446" t="str">
        <f t="shared" si="11"/>
        <v/>
      </c>
      <c r="Q92" s="446" t="str">
        <f t="shared" si="12"/>
        <v/>
      </c>
      <c r="R92" s="446" t="str">
        <f t="shared" si="13"/>
        <v/>
      </c>
    </row>
    <row r="93" spans="1:18" s="37" customFormat="1" ht="16.5" customHeight="1">
      <c r="A93" s="515" t="str">
        <f t="shared" si="8"/>
        <v/>
      </c>
      <c r="B93" s="460"/>
      <c r="C93" s="447">
        <f t="shared" si="9"/>
        <v>0</v>
      </c>
      <c r="D93" s="201"/>
      <c r="E93" s="201"/>
      <c r="F93" s="201"/>
      <c r="G93" s="201"/>
      <c r="H93" s="201"/>
      <c r="I93" s="201"/>
      <c r="J93" s="201"/>
      <c r="K93" s="208"/>
      <c r="L93" s="206"/>
      <c r="M93" s="207"/>
      <c r="N93" s="87"/>
      <c r="O93" s="446" t="str">
        <f t="shared" si="10"/>
        <v/>
      </c>
      <c r="P93" s="446" t="str">
        <f t="shared" si="11"/>
        <v/>
      </c>
      <c r="Q93" s="446" t="str">
        <f t="shared" si="12"/>
        <v/>
      </c>
      <c r="R93" s="446" t="str">
        <f t="shared" si="13"/>
        <v/>
      </c>
    </row>
    <row r="94" spans="1:18" s="37" customFormat="1" ht="16.5" customHeight="1">
      <c r="A94" s="515" t="str">
        <f t="shared" si="8"/>
        <v/>
      </c>
      <c r="B94" s="460"/>
      <c r="C94" s="447">
        <f t="shared" si="9"/>
        <v>0</v>
      </c>
      <c r="D94" s="201"/>
      <c r="E94" s="201"/>
      <c r="F94" s="201"/>
      <c r="G94" s="201"/>
      <c r="H94" s="201"/>
      <c r="I94" s="201"/>
      <c r="J94" s="201"/>
      <c r="K94" s="208"/>
      <c r="L94" s="206"/>
      <c r="M94" s="207"/>
      <c r="N94" s="87"/>
      <c r="O94" s="446" t="str">
        <f t="shared" si="10"/>
        <v/>
      </c>
      <c r="P94" s="446" t="str">
        <f t="shared" si="11"/>
        <v/>
      </c>
      <c r="Q94" s="446" t="str">
        <f t="shared" si="12"/>
        <v/>
      </c>
      <c r="R94" s="446" t="str">
        <f t="shared" si="13"/>
        <v/>
      </c>
    </row>
    <row r="95" spans="1:18" s="37" customFormat="1" ht="16.5" customHeight="1">
      <c r="A95" s="515" t="str">
        <f t="shared" si="8"/>
        <v/>
      </c>
      <c r="B95" s="460"/>
      <c r="C95" s="447">
        <f t="shared" si="9"/>
        <v>0</v>
      </c>
      <c r="D95" s="201"/>
      <c r="E95" s="201"/>
      <c r="F95" s="201"/>
      <c r="G95" s="201"/>
      <c r="H95" s="201"/>
      <c r="I95" s="201"/>
      <c r="J95" s="201"/>
      <c r="K95" s="208"/>
      <c r="L95" s="206"/>
      <c r="M95" s="207"/>
      <c r="N95" s="87"/>
      <c r="O95" s="446" t="str">
        <f t="shared" si="10"/>
        <v/>
      </c>
      <c r="P95" s="446" t="str">
        <f t="shared" si="11"/>
        <v/>
      </c>
      <c r="Q95" s="446" t="str">
        <f t="shared" si="12"/>
        <v/>
      </c>
      <c r="R95" s="446" t="str">
        <f t="shared" si="13"/>
        <v/>
      </c>
    </row>
    <row r="96" spans="1:18" s="37" customFormat="1" ht="16.5" customHeight="1">
      <c r="A96" s="515" t="str">
        <f t="shared" si="8"/>
        <v/>
      </c>
      <c r="B96" s="460"/>
      <c r="C96" s="447">
        <f t="shared" si="9"/>
        <v>0</v>
      </c>
      <c r="D96" s="201"/>
      <c r="E96" s="201"/>
      <c r="F96" s="201"/>
      <c r="G96" s="201"/>
      <c r="H96" s="201"/>
      <c r="I96" s="201"/>
      <c r="J96" s="201"/>
      <c r="K96" s="208"/>
      <c r="L96" s="206"/>
      <c r="M96" s="207"/>
      <c r="N96" s="87"/>
      <c r="O96" s="446" t="str">
        <f t="shared" si="10"/>
        <v/>
      </c>
      <c r="P96" s="446" t="str">
        <f t="shared" si="11"/>
        <v/>
      </c>
      <c r="Q96" s="446" t="str">
        <f t="shared" si="12"/>
        <v/>
      </c>
      <c r="R96" s="446" t="str">
        <f t="shared" si="13"/>
        <v/>
      </c>
    </row>
    <row r="97" spans="1:18" s="37" customFormat="1" ht="16.5" customHeight="1">
      <c r="A97" s="515" t="str">
        <f t="shared" si="8"/>
        <v/>
      </c>
      <c r="B97" s="460"/>
      <c r="C97" s="447">
        <f t="shared" si="9"/>
        <v>0</v>
      </c>
      <c r="D97" s="201"/>
      <c r="E97" s="201"/>
      <c r="F97" s="201"/>
      <c r="G97" s="201"/>
      <c r="H97" s="201"/>
      <c r="I97" s="201"/>
      <c r="J97" s="201"/>
      <c r="K97" s="208"/>
      <c r="L97" s="206"/>
      <c r="M97" s="207"/>
      <c r="N97" s="87"/>
      <c r="O97" s="446" t="str">
        <f t="shared" si="10"/>
        <v/>
      </c>
      <c r="P97" s="446" t="str">
        <f t="shared" si="11"/>
        <v/>
      </c>
      <c r="Q97" s="446" t="str">
        <f t="shared" si="12"/>
        <v/>
      </c>
      <c r="R97" s="446" t="str">
        <f t="shared" si="13"/>
        <v/>
      </c>
    </row>
    <row r="98" spans="1:18" s="37" customFormat="1" ht="16.5" customHeight="1">
      <c r="A98" s="515" t="str">
        <f t="shared" si="8"/>
        <v/>
      </c>
      <c r="B98" s="460"/>
      <c r="C98" s="447">
        <f t="shared" si="9"/>
        <v>0</v>
      </c>
      <c r="D98" s="201"/>
      <c r="E98" s="201"/>
      <c r="F98" s="201"/>
      <c r="G98" s="201"/>
      <c r="H98" s="201"/>
      <c r="I98" s="201"/>
      <c r="J98" s="201"/>
      <c r="K98" s="208"/>
      <c r="L98" s="206"/>
      <c r="M98" s="207"/>
      <c r="N98" s="87"/>
      <c r="O98" s="446" t="str">
        <f t="shared" si="10"/>
        <v/>
      </c>
      <c r="P98" s="446" t="str">
        <f t="shared" si="11"/>
        <v/>
      </c>
      <c r="Q98" s="446" t="str">
        <f t="shared" si="12"/>
        <v/>
      </c>
      <c r="R98" s="446" t="str">
        <f t="shared" si="13"/>
        <v/>
      </c>
    </row>
    <row r="99" spans="1:18" s="37" customFormat="1" ht="16.5" customHeight="1">
      <c r="A99" s="515" t="str">
        <f t="shared" si="8"/>
        <v/>
      </c>
      <c r="B99" s="460"/>
      <c r="C99" s="447">
        <f t="shared" si="9"/>
        <v>0</v>
      </c>
      <c r="D99" s="201"/>
      <c r="E99" s="201"/>
      <c r="F99" s="201"/>
      <c r="G99" s="201"/>
      <c r="H99" s="201"/>
      <c r="I99" s="201"/>
      <c r="J99" s="201"/>
      <c r="K99" s="208"/>
      <c r="L99" s="206"/>
      <c r="M99" s="207"/>
      <c r="N99" s="87"/>
      <c r="O99" s="446" t="str">
        <f t="shared" si="10"/>
        <v/>
      </c>
      <c r="P99" s="446" t="str">
        <f t="shared" si="11"/>
        <v/>
      </c>
      <c r="Q99" s="446" t="str">
        <f t="shared" si="12"/>
        <v/>
      </c>
      <c r="R99" s="446" t="str">
        <f t="shared" si="13"/>
        <v/>
      </c>
    </row>
    <row r="100" spans="1:18" s="37" customFormat="1" ht="16.5" customHeight="1">
      <c r="A100" s="515" t="str">
        <f t="shared" si="8"/>
        <v/>
      </c>
      <c r="B100" s="460"/>
      <c r="C100" s="447">
        <f t="shared" si="9"/>
        <v>0</v>
      </c>
      <c r="D100" s="201"/>
      <c r="E100" s="201"/>
      <c r="F100" s="201"/>
      <c r="G100" s="201"/>
      <c r="H100" s="201"/>
      <c r="I100" s="201"/>
      <c r="J100" s="201"/>
      <c r="K100" s="208"/>
      <c r="L100" s="206"/>
      <c r="M100" s="207"/>
      <c r="N100" s="87"/>
      <c r="O100" s="446" t="str">
        <f t="shared" si="10"/>
        <v/>
      </c>
      <c r="P100" s="446" t="str">
        <f t="shared" si="11"/>
        <v/>
      </c>
      <c r="Q100" s="446" t="str">
        <f t="shared" si="12"/>
        <v/>
      </c>
      <c r="R100" s="446" t="str">
        <f t="shared" si="13"/>
        <v/>
      </c>
    </row>
    <row r="101" spans="1:18" s="37" customFormat="1" ht="16.5" customHeight="1">
      <c r="A101" s="515" t="str">
        <f t="shared" si="8"/>
        <v/>
      </c>
      <c r="B101" s="460"/>
      <c r="C101" s="447">
        <f t="shared" si="9"/>
        <v>0</v>
      </c>
      <c r="D101" s="201"/>
      <c r="E101" s="201"/>
      <c r="F101" s="201"/>
      <c r="G101" s="201"/>
      <c r="H101" s="201"/>
      <c r="I101" s="201"/>
      <c r="J101" s="201"/>
      <c r="K101" s="208"/>
      <c r="L101" s="206"/>
      <c r="M101" s="207"/>
      <c r="N101" s="87"/>
      <c r="O101" s="446" t="str">
        <f t="shared" si="10"/>
        <v/>
      </c>
      <c r="P101" s="446" t="str">
        <f t="shared" si="11"/>
        <v/>
      </c>
      <c r="Q101" s="446" t="str">
        <f t="shared" si="12"/>
        <v/>
      </c>
      <c r="R101" s="446" t="str">
        <f t="shared" si="13"/>
        <v/>
      </c>
    </row>
    <row r="102" spans="1:18" s="37" customFormat="1" ht="16.5" customHeight="1">
      <c r="A102" s="515" t="str">
        <f t="shared" si="8"/>
        <v/>
      </c>
      <c r="B102" s="460"/>
      <c r="C102" s="447">
        <f t="shared" si="9"/>
        <v>0</v>
      </c>
      <c r="D102" s="201"/>
      <c r="E102" s="201"/>
      <c r="F102" s="201"/>
      <c r="G102" s="201"/>
      <c r="H102" s="201"/>
      <c r="I102" s="201"/>
      <c r="J102" s="201"/>
      <c r="K102" s="208"/>
      <c r="L102" s="206"/>
      <c r="M102" s="207"/>
      <c r="N102" s="87"/>
      <c r="O102" s="446" t="str">
        <f t="shared" si="10"/>
        <v/>
      </c>
      <c r="P102" s="446" t="str">
        <f t="shared" si="11"/>
        <v/>
      </c>
      <c r="Q102" s="446" t="str">
        <f t="shared" si="12"/>
        <v/>
      </c>
      <c r="R102" s="446" t="str">
        <f t="shared" si="13"/>
        <v/>
      </c>
    </row>
    <row r="103" spans="1:18" s="37" customFormat="1" ht="16.5" customHeight="1">
      <c r="A103" s="515" t="str">
        <f t="shared" si="8"/>
        <v/>
      </c>
      <c r="B103" s="460"/>
      <c r="C103" s="447">
        <f t="shared" si="9"/>
        <v>0</v>
      </c>
      <c r="D103" s="201"/>
      <c r="E103" s="201"/>
      <c r="F103" s="201"/>
      <c r="G103" s="201"/>
      <c r="H103" s="201"/>
      <c r="I103" s="201"/>
      <c r="J103" s="201"/>
      <c r="K103" s="208"/>
      <c r="L103" s="206"/>
      <c r="M103" s="207"/>
      <c r="N103" s="87"/>
      <c r="O103" s="446" t="str">
        <f t="shared" si="10"/>
        <v/>
      </c>
      <c r="P103" s="446" t="str">
        <f t="shared" si="11"/>
        <v/>
      </c>
      <c r="Q103" s="446" t="str">
        <f t="shared" si="12"/>
        <v/>
      </c>
      <c r="R103" s="446" t="str">
        <f t="shared" si="13"/>
        <v/>
      </c>
    </row>
    <row r="104" spans="1:18" s="37" customFormat="1" ht="16.5" customHeight="1">
      <c r="A104" s="515" t="str">
        <f t="shared" si="8"/>
        <v/>
      </c>
      <c r="B104" s="460"/>
      <c r="C104" s="447">
        <f t="shared" si="9"/>
        <v>0</v>
      </c>
      <c r="D104" s="201"/>
      <c r="E104" s="201"/>
      <c r="F104" s="201"/>
      <c r="G104" s="201"/>
      <c r="H104" s="201"/>
      <c r="I104" s="201"/>
      <c r="J104" s="201"/>
      <c r="K104" s="208"/>
      <c r="L104" s="206"/>
      <c r="M104" s="207"/>
      <c r="N104" s="87"/>
      <c r="O104" s="446" t="str">
        <f t="shared" si="10"/>
        <v/>
      </c>
      <c r="P104" s="446" t="str">
        <f t="shared" si="11"/>
        <v/>
      </c>
      <c r="Q104" s="446" t="str">
        <f t="shared" si="12"/>
        <v/>
      </c>
      <c r="R104" s="446" t="str">
        <f t="shared" si="13"/>
        <v/>
      </c>
    </row>
    <row r="105" spans="1:18" s="37" customFormat="1" ht="16.5" customHeight="1">
      <c r="A105" s="515" t="str">
        <f t="shared" si="8"/>
        <v/>
      </c>
      <c r="B105" s="460"/>
      <c r="C105" s="447">
        <f t="shared" si="9"/>
        <v>0</v>
      </c>
      <c r="D105" s="201"/>
      <c r="E105" s="201"/>
      <c r="F105" s="201"/>
      <c r="G105" s="201"/>
      <c r="H105" s="201"/>
      <c r="I105" s="201"/>
      <c r="J105" s="201"/>
      <c r="K105" s="208"/>
      <c r="L105" s="206"/>
      <c r="M105" s="207"/>
      <c r="N105" s="87"/>
      <c r="O105" s="446" t="str">
        <f t="shared" si="10"/>
        <v/>
      </c>
      <c r="P105" s="446" t="str">
        <f t="shared" si="11"/>
        <v/>
      </c>
      <c r="Q105" s="446" t="str">
        <f t="shared" si="12"/>
        <v/>
      </c>
      <c r="R105" s="446" t="str">
        <f t="shared" si="13"/>
        <v/>
      </c>
    </row>
    <row r="106" spans="1:18" s="37" customFormat="1" ht="16.5" customHeight="1">
      <c r="A106" s="515" t="str">
        <f t="shared" si="8"/>
        <v/>
      </c>
      <c r="B106" s="460"/>
      <c r="C106" s="447">
        <f t="shared" si="9"/>
        <v>0</v>
      </c>
      <c r="D106" s="201"/>
      <c r="E106" s="201"/>
      <c r="F106" s="201"/>
      <c r="G106" s="201"/>
      <c r="H106" s="201"/>
      <c r="I106" s="201"/>
      <c r="J106" s="201"/>
      <c r="K106" s="208"/>
      <c r="L106" s="206"/>
      <c r="M106" s="207"/>
      <c r="N106" s="87"/>
      <c r="O106" s="446" t="str">
        <f t="shared" si="10"/>
        <v/>
      </c>
      <c r="P106" s="446" t="str">
        <f t="shared" si="11"/>
        <v/>
      </c>
      <c r="Q106" s="446" t="str">
        <f t="shared" si="12"/>
        <v/>
      </c>
      <c r="R106" s="446" t="str">
        <f t="shared" si="13"/>
        <v/>
      </c>
    </row>
    <row r="107" spans="1:18" s="37" customFormat="1" ht="16.5" customHeight="1">
      <c r="A107" s="515" t="str">
        <f t="shared" si="8"/>
        <v/>
      </c>
      <c r="B107" s="460"/>
      <c r="C107" s="447">
        <f t="shared" si="9"/>
        <v>0</v>
      </c>
      <c r="D107" s="201"/>
      <c r="E107" s="201"/>
      <c r="F107" s="201"/>
      <c r="G107" s="201"/>
      <c r="H107" s="201"/>
      <c r="I107" s="201"/>
      <c r="J107" s="201"/>
      <c r="K107" s="208"/>
      <c r="L107" s="206"/>
      <c r="M107" s="207"/>
      <c r="N107" s="87"/>
      <c r="O107" s="446" t="str">
        <f t="shared" si="10"/>
        <v/>
      </c>
      <c r="P107" s="446" t="str">
        <f t="shared" si="11"/>
        <v/>
      </c>
      <c r="Q107" s="446" t="str">
        <f t="shared" si="12"/>
        <v/>
      </c>
      <c r="R107" s="446" t="str">
        <f t="shared" si="13"/>
        <v/>
      </c>
    </row>
    <row r="108" spans="1:18" s="37" customFormat="1" ht="16.5" customHeight="1">
      <c r="A108" s="515" t="str">
        <f t="shared" si="8"/>
        <v/>
      </c>
      <c r="B108" s="460"/>
      <c r="C108" s="447">
        <f t="shared" si="9"/>
        <v>0</v>
      </c>
      <c r="D108" s="201"/>
      <c r="E108" s="201"/>
      <c r="F108" s="201"/>
      <c r="G108" s="201"/>
      <c r="H108" s="201"/>
      <c r="I108" s="201"/>
      <c r="J108" s="201"/>
      <c r="K108" s="208"/>
      <c r="L108" s="206"/>
      <c r="M108" s="207"/>
      <c r="N108" s="87"/>
      <c r="O108" s="446" t="str">
        <f t="shared" si="10"/>
        <v/>
      </c>
      <c r="P108" s="446" t="str">
        <f t="shared" si="11"/>
        <v/>
      </c>
      <c r="Q108" s="446" t="str">
        <f t="shared" si="12"/>
        <v/>
      </c>
      <c r="R108" s="446" t="str">
        <f t="shared" si="13"/>
        <v/>
      </c>
    </row>
    <row r="109" spans="1:18" s="37" customFormat="1" ht="16.5" customHeight="1">
      <c r="A109" s="515" t="str">
        <f t="shared" si="8"/>
        <v/>
      </c>
      <c r="B109" s="460"/>
      <c r="C109" s="447">
        <f t="shared" si="9"/>
        <v>0</v>
      </c>
      <c r="D109" s="201"/>
      <c r="E109" s="201"/>
      <c r="F109" s="201"/>
      <c r="G109" s="201"/>
      <c r="H109" s="201"/>
      <c r="I109" s="201"/>
      <c r="J109" s="201"/>
      <c r="K109" s="208"/>
      <c r="L109" s="206"/>
      <c r="M109" s="207"/>
      <c r="N109" s="87"/>
      <c r="O109" s="446" t="str">
        <f t="shared" si="10"/>
        <v/>
      </c>
      <c r="P109" s="446" t="str">
        <f t="shared" si="11"/>
        <v/>
      </c>
      <c r="Q109" s="446" t="str">
        <f t="shared" si="12"/>
        <v/>
      </c>
      <c r="R109" s="446" t="str">
        <f t="shared" si="13"/>
        <v/>
      </c>
    </row>
    <row r="110" spans="1:18" s="37" customFormat="1" ht="16.5" customHeight="1">
      <c r="A110" s="515" t="str">
        <f t="shared" si="8"/>
        <v/>
      </c>
      <c r="B110" s="460"/>
      <c r="C110" s="447">
        <f t="shared" si="9"/>
        <v>0</v>
      </c>
      <c r="D110" s="201"/>
      <c r="E110" s="201"/>
      <c r="F110" s="201"/>
      <c r="G110" s="201"/>
      <c r="H110" s="201"/>
      <c r="I110" s="201"/>
      <c r="J110" s="201"/>
      <c r="K110" s="208"/>
      <c r="L110" s="206"/>
      <c r="M110" s="207"/>
      <c r="N110" s="87"/>
      <c r="O110" s="446" t="str">
        <f t="shared" si="10"/>
        <v/>
      </c>
      <c r="P110" s="446" t="str">
        <f t="shared" si="11"/>
        <v/>
      </c>
      <c r="Q110" s="446" t="str">
        <f t="shared" si="12"/>
        <v/>
      </c>
      <c r="R110" s="446" t="str">
        <f t="shared" si="13"/>
        <v/>
      </c>
    </row>
    <row r="111" spans="1:18" s="37" customFormat="1" ht="16.5" customHeight="1">
      <c r="A111" s="515" t="str">
        <f t="shared" si="8"/>
        <v/>
      </c>
      <c r="B111" s="460"/>
      <c r="C111" s="447">
        <f t="shared" si="9"/>
        <v>0</v>
      </c>
      <c r="D111" s="201"/>
      <c r="E111" s="201"/>
      <c r="F111" s="201"/>
      <c r="G111" s="201"/>
      <c r="H111" s="201"/>
      <c r="I111" s="201"/>
      <c r="J111" s="201"/>
      <c r="K111" s="208"/>
      <c r="L111" s="206"/>
      <c r="M111" s="207"/>
      <c r="N111" s="87"/>
      <c r="O111" s="446" t="str">
        <f t="shared" si="10"/>
        <v/>
      </c>
      <c r="P111" s="446" t="str">
        <f t="shared" si="11"/>
        <v/>
      </c>
      <c r="Q111" s="446" t="str">
        <f t="shared" si="12"/>
        <v/>
      </c>
      <c r="R111" s="446" t="str">
        <f t="shared" si="13"/>
        <v/>
      </c>
    </row>
    <row r="112" spans="1:18" s="37" customFormat="1" ht="16.5" customHeight="1">
      <c r="A112" s="515" t="str">
        <f t="shared" si="8"/>
        <v/>
      </c>
      <c r="B112" s="460"/>
      <c r="C112" s="447">
        <f t="shared" si="9"/>
        <v>0</v>
      </c>
      <c r="D112" s="201"/>
      <c r="E112" s="201"/>
      <c r="F112" s="201"/>
      <c r="G112" s="201"/>
      <c r="H112" s="201"/>
      <c r="I112" s="201"/>
      <c r="J112" s="201"/>
      <c r="K112" s="208"/>
      <c r="L112" s="206"/>
      <c r="M112" s="207"/>
      <c r="N112" s="87"/>
      <c r="O112" s="446" t="str">
        <f t="shared" si="10"/>
        <v/>
      </c>
      <c r="P112" s="446" t="str">
        <f t="shared" si="11"/>
        <v/>
      </c>
      <c r="Q112" s="446" t="str">
        <f t="shared" si="12"/>
        <v/>
      </c>
      <c r="R112" s="446" t="str">
        <f t="shared" si="13"/>
        <v/>
      </c>
    </row>
    <row r="113" spans="1:18" s="37" customFormat="1" ht="16.5" customHeight="1">
      <c r="A113" s="515" t="str">
        <f t="shared" si="8"/>
        <v/>
      </c>
      <c r="B113" s="460"/>
      <c r="C113" s="447">
        <f t="shared" si="9"/>
        <v>0</v>
      </c>
      <c r="D113" s="201"/>
      <c r="E113" s="201"/>
      <c r="F113" s="201"/>
      <c r="G113" s="201"/>
      <c r="H113" s="201"/>
      <c r="I113" s="201"/>
      <c r="J113" s="201"/>
      <c r="K113" s="208"/>
      <c r="L113" s="206"/>
      <c r="M113" s="207"/>
      <c r="N113" s="87"/>
      <c r="O113" s="446" t="str">
        <f t="shared" si="10"/>
        <v/>
      </c>
      <c r="P113" s="446" t="str">
        <f t="shared" si="11"/>
        <v/>
      </c>
      <c r="Q113" s="446" t="str">
        <f t="shared" si="12"/>
        <v/>
      </c>
      <c r="R113" s="446" t="str">
        <f t="shared" si="13"/>
        <v/>
      </c>
    </row>
    <row r="114" spans="1:18" s="37" customFormat="1" ht="16.5" customHeight="1">
      <c r="A114" s="515" t="str">
        <f t="shared" si="8"/>
        <v/>
      </c>
      <c r="B114" s="460"/>
      <c r="C114" s="447">
        <f t="shared" si="9"/>
        <v>0</v>
      </c>
      <c r="D114" s="201"/>
      <c r="E114" s="201"/>
      <c r="F114" s="201"/>
      <c r="G114" s="201"/>
      <c r="H114" s="201"/>
      <c r="I114" s="201"/>
      <c r="J114" s="201"/>
      <c r="K114" s="208"/>
      <c r="L114" s="206"/>
      <c r="M114" s="207"/>
      <c r="N114" s="87"/>
      <c r="O114" s="446" t="str">
        <f t="shared" si="10"/>
        <v/>
      </c>
      <c r="P114" s="446" t="str">
        <f t="shared" si="11"/>
        <v/>
      </c>
      <c r="Q114" s="446" t="str">
        <f t="shared" si="12"/>
        <v/>
      </c>
      <c r="R114" s="446" t="str">
        <f t="shared" si="13"/>
        <v/>
      </c>
    </row>
    <row r="115" spans="1:18" s="37" customFormat="1" ht="16.5" customHeight="1">
      <c r="A115" s="515" t="str">
        <f t="shared" si="8"/>
        <v/>
      </c>
      <c r="B115" s="460"/>
      <c r="C115" s="447">
        <f t="shared" si="9"/>
        <v>0</v>
      </c>
      <c r="D115" s="201"/>
      <c r="E115" s="201"/>
      <c r="F115" s="201"/>
      <c r="G115" s="201"/>
      <c r="H115" s="201"/>
      <c r="I115" s="201"/>
      <c r="J115" s="201"/>
      <c r="K115" s="208"/>
      <c r="L115" s="206"/>
      <c r="M115" s="207"/>
      <c r="N115" s="87"/>
      <c r="O115" s="446" t="str">
        <f t="shared" si="10"/>
        <v/>
      </c>
      <c r="P115" s="446" t="str">
        <f t="shared" si="11"/>
        <v/>
      </c>
      <c r="Q115" s="446" t="str">
        <f t="shared" si="12"/>
        <v/>
      </c>
      <c r="R115" s="446" t="str">
        <f t="shared" si="13"/>
        <v/>
      </c>
    </row>
    <row r="116" spans="1:18" s="37" customFormat="1" ht="16.5" customHeight="1">
      <c r="A116" s="515" t="str">
        <f t="shared" si="8"/>
        <v/>
      </c>
      <c r="B116" s="460"/>
      <c r="C116" s="447">
        <f t="shared" si="9"/>
        <v>0</v>
      </c>
      <c r="D116" s="201"/>
      <c r="E116" s="201"/>
      <c r="F116" s="201"/>
      <c r="G116" s="201"/>
      <c r="H116" s="201"/>
      <c r="I116" s="201"/>
      <c r="J116" s="201"/>
      <c r="K116" s="208"/>
      <c r="L116" s="206"/>
      <c r="M116" s="207"/>
      <c r="N116" s="87"/>
      <c r="O116" s="446" t="str">
        <f t="shared" si="10"/>
        <v/>
      </c>
      <c r="P116" s="446" t="str">
        <f t="shared" si="11"/>
        <v/>
      </c>
      <c r="Q116" s="446" t="str">
        <f t="shared" si="12"/>
        <v/>
      </c>
      <c r="R116" s="446" t="str">
        <f t="shared" si="13"/>
        <v/>
      </c>
    </row>
    <row r="117" spans="1:18" s="37" customFormat="1" ht="16.5" customHeight="1">
      <c r="A117" s="515" t="str">
        <f t="shared" si="8"/>
        <v/>
      </c>
      <c r="B117" s="460"/>
      <c r="C117" s="447">
        <f t="shared" si="9"/>
        <v>0</v>
      </c>
      <c r="D117" s="201"/>
      <c r="E117" s="201"/>
      <c r="F117" s="201"/>
      <c r="G117" s="201"/>
      <c r="H117" s="201"/>
      <c r="I117" s="201"/>
      <c r="J117" s="201"/>
      <c r="K117" s="208"/>
      <c r="L117" s="206"/>
      <c r="M117" s="207"/>
      <c r="N117" s="87"/>
      <c r="O117" s="446" t="str">
        <f t="shared" si="10"/>
        <v/>
      </c>
      <c r="P117" s="446" t="str">
        <f t="shared" si="11"/>
        <v/>
      </c>
      <c r="Q117" s="446" t="str">
        <f t="shared" si="12"/>
        <v/>
      </c>
      <c r="R117" s="446" t="str">
        <f t="shared" si="13"/>
        <v/>
      </c>
    </row>
    <row r="118" spans="1:18" s="37" customFormat="1" ht="16.5" customHeight="1">
      <c r="A118" s="515" t="str">
        <f t="shared" si="8"/>
        <v/>
      </c>
      <c r="B118" s="460"/>
      <c r="C118" s="447">
        <f t="shared" si="9"/>
        <v>0</v>
      </c>
      <c r="D118" s="201"/>
      <c r="E118" s="201"/>
      <c r="F118" s="201"/>
      <c r="G118" s="201"/>
      <c r="H118" s="201"/>
      <c r="I118" s="201"/>
      <c r="J118" s="201"/>
      <c r="K118" s="208"/>
      <c r="L118" s="206"/>
      <c r="M118" s="207"/>
      <c r="N118" s="87"/>
      <c r="O118" s="446" t="str">
        <f t="shared" si="10"/>
        <v/>
      </c>
      <c r="P118" s="446" t="str">
        <f t="shared" si="11"/>
        <v/>
      </c>
      <c r="Q118" s="446" t="str">
        <f t="shared" si="12"/>
        <v/>
      </c>
      <c r="R118" s="446" t="str">
        <f t="shared" si="13"/>
        <v/>
      </c>
    </row>
    <row r="119" spans="1:18" s="37" customFormat="1" ht="16.5" customHeight="1">
      <c r="A119" s="515" t="str">
        <f t="shared" si="8"/>
        <v/>
      </c>
      <c r="B119" s="460"/>
      <c r="C119" s="447">
        <f t="shared" si="9"/>
        <v>0</v>
      </c>
      <c r="D119" s="201"/>
      <c r="E119" s="201"/>
      <c r="F119" s="201"/>
      <c r="G119" s="201"/>
      <c r="H119" s="201"/>
      <c r="I119" s="201"/>
      <c r="J119" s="201"/>
      <c r="K119" s="208"/>
      <c r="L119" s="206"/>
      <c r="M119" s="207"/>
      <c r="N119" s="87"/>
      <c r="O119" s="446" t="str">
        <f t="shared" si="10"/>
        <v/>
      </c>
      <c r="P119" s="446" t="str">
        <f t="shared" si="11"/>
        <v/>
      </c>
      <c r="Q119" s="446" t="str">
        <f t="shared" si="12"/>
        <v/>
      </c>
      <c r="R119" s="446" t="str">
        <f t="shared" si="13"/>
        <v/>
      </c>
    </row>
    <row r="120" spans="1:18" s="37" customFormat="1" ht="16.5" customHeight="1">
      <c r="A120" s="515" t="str">
        <f t="shared" si="8"/>
        <v/>
      </c>
      <c r="B120" s="460"/>
      <c r="C120" s="447">
        <f t="shared" si="9"/>
        <v>0</v>
      </c>
      <c r="D120" s="201"/>
      <c r="E120" s="201"/>
      <c r="F120" s="201"/>
      <c r="G120" s="201"/>
      <c r="H120" s="201"/>
      <c r="I120" s="201"/>
      <c r="J120" s="201"/>
      <c r="K120" s="208"/>
      <c r="L120" s="206"/>
      <c r="M120" s="207"/>
      <c r="N120" s="87"/>
      <c r="O120" s="446" t="str">
        <f t="shared" si="10"/>
        <v/>
      </c>
      <c r="P120" s="446" t="str">
        <f t="shared" si="11"/>
        <v/>
      </c>
      <c r="Q120" s="446" t="str">
        <f t="shared" si="12"/>
        <v/>
      </c>
      <c r="R120" s="446" t="str">
        <f t="shared" si="13"/>
        <v/>
      </c>
    </row>
    <row r="121" spans="1:18" s="37" customFormat="1" ht="16.5" customHeight="1">
      <c r="A121" s="515" t="str">
        <f t="shared" si="8"/>
        <v/>
      </c>
      <c r="B121" s="460"/>
      <c r="C121" s="447">
        <f t="shared" si="9"/>
        <v>0</v>
      </c>
      <c r="D121" s="201"/>
      <c r="E121" s="201"/>
      <c r="F121" s="201"/>
      <c r="G121" s="201"/>
      <c r="H121" s="201"/>
      <c r="I121" s="201"/>
      <c r="J121" s="201"/>
      <c r="K121" s="208"/>
      <c r="L121" s="206"/>
      <c r="M121" s="207"/>
      <c r="N121" s="87"/>
      <c r="O121" s="446" t="str">
        <f t="shared" si="10"/>
        <v/>
      </c>
      <c r="P121" s="446" t="str">
        <f t="shared" si="11"/>
        <v/>
      </c>
      <c r="Q121" s="446" t="str">
        <f t="shared" si="12"/>
        <v/>
      </c>
      <c r="R121" s="446" t="str">
        <f t="shared" si="13"/>
        <v/>
      </c>
    </row>
    <row r="122" spans="1:18" s="37" customFormat="1" ht="16.5" customHeight="1">
      <c r="A122" s="515" t="str">
        <f t="shared" si="8"/>
        <v/>
      </c>
      <c r="B122" s="460"/>
      <c r="C122" s="447">
        <f t="shared" si="9"/>
        <v>0</v>
      </c>
      <c r="D122" s="201"/>
      <c r="E122" s="201"/>
      <c r="F122" s="201"/>
      <c r="G122" s="201"/>
      <c r="H122" s="201"/>
      <c r="I122" s="201"/>
      <c r="J122" s="201"/>
      <c r="K122" s="208"/>
      <c r="L122" s="206"/>
      <c r="M122" s="207"/>
      <c r="N122" s="87"/>
      <c r="O122" s="446" t="str">
        <f t="shared" si="10"/>
        <v/>
      </c>
      <c r="P122" s="446" t="str">
        <f t="shared" si="11"/>
        <v/>
      </c>
      <c r="Q122" s="446" t="str">
        <f t="shared" si="12"/>
        <v/>
      </c>
      <c r="R122" s="446" t="str">
        <f t="shared" si="13"/>
        <v/>
      </c>
    </row>
    <row r="123" spans="1:18" s="37" customFormat="1" ht="16.5" customHeight="1">
      <c r="A123" s="515" t="str">
        <f t="shared" si="8"/>
        <v/>
      </c>
      <c r="B123" s="460"/>
      <c r="C123" s="447">
        <f t="shared" si="9"/>
        <v>0</v>
      </c>
      <c r="D123" s="201"/>
      <c r="E123" s="201"/>
      <c r="F123" s="201"/>
      <c r="G123" s="201"/>
      <c r="H123" s="201"/>
      <c r="I123" s="201"/>
      <c r="J123" s="201"/>
      <c r="K123" s="208"/>
      <c r="L123" s="206"/>
      <c r="M123" s="207"/>
      <c r="N123" s="87"/>
      <c r="O123" s="446" t="str">
        <f t="shared" si="10"/>
        <v/>
      </c>
      <c r="P123" s="446" t="str">
        <f t="shared" si="11"/>
        <v/>
      </c>
      <c r="Q123" s="446" t="str">
        <f t="shared" si="12"/>
        <v/>
      </c>
      <c r="R123" s="446" t="str">
        <f t="shared" si="13"/>
        <v/>
      </c>
    </row>
    <row r="124" spans="1:18" s="37" customFormat="1" ht="16.5" customHeight="1">
      <c r="A124" s="515" t="str">
        <f t="shared" si="8"/>
        <v/>
      </c>
      <c r="B124" s="460"/>
      <c r="C124" s="447">
        <f t="shared" si="9"/>
        <v>0</v>
      </c>
      <c r="D124" s="201"/>
      <c r="E124" s="209"/>
      <c r="F124" s="209"/>
      <c r="G124" s="209"/>
      <c r="H124" s="209"/>
      <c r="I124" s="209"/>
      <c r="J124" s="209"/>
      <c r="K124" s="208"/>
      <c r="L124" s="206"/>
      <c r="M124" s="207"/>
      <c r="N124" s="87"/>
      <c r="O124" s="446" t="str">
        <f t="shared" si="10"/>
        <v/>
      </c>
      <c r="P124" s="446" t="str">
        <f t="shared" si="11"/>
        <v/>
      </c>
      <c r="Q124" s="446" t="str">
        <f t="shared" si="12"/>
        <v/>
      </c>
      <c r="R124" s="446" t="str">
        <f t="shared" si="13"/>
        <v/>
      </c>
    </row>
    <row r="125" spans="1:18" s="37" customFormat="1" ht="16.5" customHeight="1">
      <c r="A125" s="515" t="str">
        <f t="shared" si="8"/>
        <v/>
      </c>
      <c r="B125" s="460"/>
      <c r="C125" s="447">
        <f t="shared" si="9"/>
        <v>0</v>
      </c>
      <c r="D125" s="201"/>
      <c r="E125" s="201"/>
      <c r="F125" s="201"/>
      <c r="G125" s="201"/>
      <c r="H125" s="201"/>
      <c r="I125" s="201"/>
      <c r="J125" s="201"/>
      <c r="K125" s="210"/>
      <c r="L125" s="206"/>
      <c r="M125" s="207"/>
      <c r="N125" s="87"/>
      <c r="O125" s="446" t="str">
        <f t="shared" si="10"/>
        <v/>
      </c>
      <c r="P125" s="446" t="str">
        <f t="shared" si="11"/>
        <v/>
      </c>
      <c r="Q125" s="446" t="str">
        <f t="shared" si="12"/>
        <v/>
      </c>
      <c r="R125" s="446" t="str">
        <f t="shared" si="13"/>
        <v/>
      </c>
    </row>
    <row r="126" spans="1:18" s="37" customFormat="1" ht="16.5" customHeight="1">
      <c r="A126" s="515" t="str">
        <f t="shared" si="8"/>
        <v/>
      </c>
      <c r="B126" s="460"/>
      <c r="C126" s="447">
        <f t="shared" si="9"/>
        <v>0</v>
      </c>
      <c r="D126" s="201"/>
      <c r="E126" s="201"/>
      <c r="F126" s="201"/>
      <c r="G126" s="201"/>
      <c r="H126" s="201"/>
      <c r="I126" s="201"/>
      <c r="J126" s="201"/>
      <c r="K126" s="210"/>
      <c r="L126" s="206"/>
      <c r="M126" s="207"/>
      <c r="N126" s="87"/>
      <c r="O126" s="446" t="str">
        <f t="shared" si="10"/>
        <v/>
      </c>
      <c r="P126" s="446" t="str">
        <f t="shared" si="11"/>
        <v/>
      </c>
      <c r="Q126" s="446" t="str">
        <f t="shared" si="12"/>
        <v/>
      </c>
      <c r="R126" s="446" t="str">
        <f t="shared" si="13"/>
        <v/>
      </c>
    </row>
    <row r="127" spans="1:18" s="37" customFormat="1" ht="16.5" customHeight="1">
      <c r="A127" s="515" t="str">
        <f t="shared" si="8"/>
        <v/>
      </c>
      <c r="B127" s="460"/>
      <c r="C127" s="447">
        <f t="shared" si="9"/>
        <v>0</v>
      </c>
      <c r="D127" s="201"/>
      <c r="E127" s="201"/>
      <c r="F127" s="201"/>
      <c r="G127" s="201"/>
      <c r="H127" s="201"/>
      <c r="I127" s="201"/>
      <c r="J127" s="201"/>
      <c r="K127" s="210"/>
      <c r="L127" s="206"/>
      <c r="M127" s="207"/>
      <c r="N127" s="87"/>
      <c r="O127" s="446" t="str">
        <f t="shared" si="10"/>
        <v/>
      </c>
      <c r="P127" s="446" t="str">
        <f t="shared" si="11"/>
        <v/>
      </c>
      <c r="Q127" s="446" t="str">
        <f t="shared" si="12"/>
        <v/>
      </c>
      <c r="R127" s="446" t="str">
        <f t="shared" si="13"/>
        <v/>
      </c>
    </row>
    <row r="128" spans="1:18" s="37" customFormat="1" ht="16.5" customHeight="1">
      <c r="A128" s="516" t="str">
        <f t="shared" si="8"/>
        <v/>
      </c>
      <c r="B128" s="200"/>
      <c r="C128" s="448">
        <f t="shared" si="9"/>
        <v>0</v>
      </c>
      <c r="D128" s="202"/>
      <c r="E128" s="202"/>
      <c r="F128" s="202"/>
      <c r="G128" s="202"/>
      <c r="H128" s="202"/>
      <c r="I128" s="202"/>
      <c r="J128" s="202"/>
      <c r="K128" s="212"/>
      <c r="L128" s="213"/>
      <c r="M128" s="214"/>
      <c r="N128" s="87"/>
      <c r="O128" s="446" t="str">
        <f t="shared" si="10"/>
        <v/>
      </c>
      <c r="P128" s="446" t="str">
        <f t="shared" si="11"/>
        <v/>
      </c>
      <c r="Q128" s="446" t="str">
        <f t="shared" si="12"/>
        <v/>
      </c>
      <c r="R128" s="446" t="str">
        <f t="shared" si="13"/>
        <v/>
      </c>
    </row>
    <row r="129" spans="1:19" s="37" customFormat="1" ht="15.75" customHeight="1">
      <c r="A129" s="235"/>
      <c r="B129" s="231"/>
      <c r="C129" s="232"/>
      <c r="D129" s="232"/>
      <c r="E129" s="232"/>
      <c r="F129" s="232"/>
      <c r="G129" s="232"/>
      <c r="H129" s="232"/>
      <c r="I129" s="232"/>
      <c r="J129" s="232" t="s">
        <v>1513</v>
      </c>
      <c r="K129" s="232"/>
      <c r="L129" s="232"/>
      <c r="M129" s="260"/>
      <c r="O129" s="37" t="str">
        <f t="shared" ref="O129:O135" si="14">IF(OR(C129&lt;D129,C129&lt;F129,C129&lt;E129),"Er","")</f>
        <v/>
      </c>
      <c r="P129" s="37" t="str">
        <f t="shared" ref="P129:P135" si="15">IF(OR(C129&lt;D129,D129&lt;F129),"Er","")</f>
        <v/>
      </c>
      <c r="Q129" s="37" t="str">
        <f t="shared" ref="Q129:Q135" si="16">IF(OR(C129&lt;E129,E129&lt;F129),"Er","")</f>
        <v/>
      </c>
      <c r="R129" s="37" t="str">
        <f t="shared" ref="R129:R135" si="17">IF(OR(C129&lt;F129,D129&lt;F129,E129&lt;F129),"Er","")</f>
        <v/>
      </c>
      <c r="S129" s="27"/>
    </row>
    <row r="130" spans="1:19" s="37" customFormat="1" ht="15.75" customHeight="1">
      <c r="A130" s="261" t="s">
        <v>235</v>
      </c>
      <c r="B130" s="235"/>
      <c r="C130" s="232"/>
      <c r="D130" s="232"/>
      <c r="E130" s="232"/>
      <c r="F130" s="232"/>
      <c r="G130" s="232"/>
      <c r="H130" s="232"/>
      <c r="I130" s="232"/>
      <c r="J130" s="584" t="s">
        <v>236</v>
      </c>
      <c r="K130" s="584"/>
      <c r="L130" s="584"/>
      <c r="M130" s="240"/>
      <c r="O130" s="37" t="str">
        <f t="shared" si="14"/>
        <v/>
      </c>
      <c r="P130" s="37" t="str">
        <f t="shared" si="15"/>
        <v/>
      </c>
      <c r="Q130" s="37" t="str">
        <f t="shared" si="16"/>
        <v/>
      </c>
      <c r="R130" s="37" t="str">
        <f t="shared" si="17"/>
        <v/>
      </c>
      <c r="S130" s="27"/>
    </row>
    <row r="131" spans="1:19" s="37" customFormat="1" ht="15.75" customHeight="1">
      <c r="A131" s="261"/>
      <c r="B131" s="235"/>
      <c r="C131" s="232"/>
      <c r="D131" s="232"/>
      <c r="E131" s="232"/>
      <c r="F131" s="232"/>
      <c r="G131" s="232"/>
      <c r="H131" s="232"/>
      <c r="I131" s="232"/>
      <c r="J131" s="595"/>
      <c r="K131" s="595"/>
      <c r="L131" s="595"/>
      <c r="M131" s="262"/>
      <c r="O131" s="37" t="str">
        <f t="shared" si="14"/>
        <v/>
      </c>
      <c r="P131" s="37" t="str">
        <f t="shared" si="15"/>
        <v/>
      </c>
      <c r="Q131" s="37" t="str">
        <f t="shared" si="16"/>
        <v/>
      </c>
      <c r="R131" s="37" t="str">
        <f t="shared" si="17"/>
        <v/>
      </c>
      <c r="S131" s="27"/>
    </row>
    <row r="132" spans="1:19" s="37" customFormat="1" ht="15.75" customHeight="1">
      <c r="A132" s="232"/>
      <c r="B132" s="235"/>
      <c r="C132" s="232"/>
      <c r="D132" s="232"/>
      <c r="E132" s="232"/>
      <c r="F132" s="232"/>
      <c r="G132" s="232"/>
      <c r="H132" s="232"/>
      <c r="I132" s="232"/>
      <c r="J132" s="232"/>
      <c r="K132" s="232"/>
      <c r="L132" s="232"/>
      <c r="M132" s="263"/>
      <c r="O132" s="37" t="str">
        <f t="shared" si="14"/>
        <v/>
      </c>
      <c r="P132" s="37" t="str">
        <f t="shared" si="15"/>
        <v/>
      </c>
      <c r="Q132" s="37" t="str">
        <f t="shared" si="16"/>
        <v/>
      </c>
      <c r="R132" s="37" t="str">
        <f t="shared" si="17"/>
        <v/>
      </c>
      <c r="S132" s="27"/>
    </row>
    <row r="133" spans="1:19" s="37" customFormat="1" ht="15.75" customHeight="1">
      <c r="A133" s="261"/>
      <c r="B133" s="235"/>
      <c r="C133" s="232"/>
      <c r="D133" s="232"/>
      <c r="E133" s="232"/>
      <c r="F133" s="232"/>
      <c r="G133" s="232"/>
      <c r="H133" s="232"/>
      <c r="I133" s="232"/>
      <c r="J133" s="232"/>
      <c r="K133" s="232"/>
      <c r="L133" s="232"/>
      <c r="M133" s="263"/>
      <c r="O133" s="37" t="str">
        <f t="shared" si="14"/>
        <v/>
      </c>
      <c r="P133" s="37" t="str">
        <f t="shared" si="15"/>
        <v/>
      </c>
      <c r="Q133" s="37" t="str">
        <f t="shared" si="16"/>
        <v/>
      </c>
      <c r="R133" s="37" t="str">
        <f t="shared" si="17"/>
        <v/>
      </c>
      <c r="S133" s="27"/>
    </row>
    <row r="134" spans="1:19" s="37" customFormat="1" ht="15.75" customHeight="1">
      <c r="A134" s="261"/>
      <c r="B134" s="235"/>
      <c r="C134" s="232"/>
      <c r="D134" s="232"/>
      <c r="E134" s="232"/>
      <c r="F134" s="232"/>
      <c r="G134" s="232"/>
      <c r="H134" s="232"/>
      <c r="I134" s="232"/>
      <c r="J134" s="232"/>
      <c r="K134" s="232"/>
      <c r="L134" s="232"/>
      <c r="M134" s="263"/>
      <c r="O134" s="37" t="str">
        <f t="shared" si="14"/>
        <v/>
      </c>
      <c r="P134" s="37" t="str">
        <f t="shared" si="15"/>
        <v/>
      </c>
      <c r="Q134" s="37" t="str">
        <f t="shared" si="16"/>
        <v/>
      </c>
      <c r="R134" s="37" t="str">
        <f t="shared" si="17"/>
        <v/>
      </c>
      <c r="S134" s="27"/>
    </row>
    <row r="135" spans="1:19" s="37" customFormat="1" ht="15.75" customHeight="1">
      <c r="A135" s="261"/>
      <c r="B135" s="235"/>
      <c r="C135" s="232"/>
      <c r="D135" s="232"/>
      <c r="E135" s="232"/>
      <c r="F135" s="232"/>
      <c r="G135" s="232"/>
      <c r="H135" s="232"/>
      <c r="I135" s="232"/>
      <c r="J135" s="232"/>
      <c r="K135" s="232"/>
      <c r="L135" s="232"/>
      <c r="M135" s="263"/>
      <c r="O135" s="37" t="str">
        <f t="shared" si="14"/>
        <v/>
      </c>
      <c r="P135" s="37" t="str">
        <f t="shared" si="15"/>
        <v/>
      </c>
      <c r="Q135" s="37" t="str">
        <f t="shared" si="16"/>
        <v/>
      </c>
      <c r="R135" s="37" t="str">
        <f t="shared" si="17"/>
        <v/>
      </c>
      <c r="S135" s="27"/>
    </row>
    <row r="136" spans="1:19" s="37" customFormat="1" ht="15.75" customHeight="1">
      <c r="A136" s="261"/>
      <c r="B136" s="235"/>
      <c r="C136" s="232"/>
      <c r="D136" s="232"/>
      <c r="E136" s="232"/>
      <c r="F136" s="232"/>
      <c r="G136" s="232"/>
      <c r="H136" s="232"/>
      <c r="I136" s="232"/>
      <c r="J136" s="264"/>
      <c r="K136" s="264" t="s">
        <v>1494</v>
      </c>
      <c r="L136" s="264"/>
      <c r="M136" s="264"/>
      <c r="N136" s="64"/>
      <c r="O136" s="219"/>
      <c r="P136" s="219"/>
      <c r="Q136" s="219"/>
      <c r="R136" s="27"/>
      <c r="S136" s="27"/>
    </row>
    <row r="137" spans="1:19" s="37" customFormat="1" ht="16.5" customHeight="1">
      <c r="A137" s="235"/>
      <c r="B137" s="232"/>
      <c r="C137" s="232"/>
      <c r="D137" s="232"/>
      <c r="E137" s="232"/>
      <c r="F137" s="232"/>
      <c r="G137" s="232"/>
      <c r="H137" s="232"/>
      <c r="I137" s="232"/>
      <c r="J137" s="232"/>
      <c r="K137" s="270"/>
      <c r="L137" s="270"/>
      <c r="M137" s="270"/>
      <c r="N137" s="87"/>
      <c r="R137" s="27"/>
    </row>
    <row r="138" spans="1:19" s="37" customFormat="1" ht="16.5" customHeight="1">
      <c r="A138" s="69"/>
      <c r="B138" s="63"/>
      <c r="C138" s="63"/>
      <c r="D138" s="63"/>
      <c r="E138" s="63"/>
      <c r="F138" s="63"/>
      <c r="G138" s="63"/>
      <c r="H138" s="63"/>
      <c r="I138" s="63"/>
      <c r="J138" s="63"/>
      <c r="K138" s="42"/>
      <c r="L138" s="42"/>
      <c r="M138" s="42"/>
      <c r="N138" s="87"/>
      <c r="R138" s="27"/>
    </row>
    <row r="139" spans="1:19" s="37" customFormat="1" ht="16.5" customHeight="1">
      <c r="A139" s="31" t="s">
        <v>269</v>
      </c>
      <c r="B139" s="580" t="s">
        <v>242</v>
      </c>
      <c r="C139" s="580"/>
      <c r="D139" s="580"/>
      <c r="E139" s="580"/>
      <c r="F139" s="580"/>
      <c r="G139" s="580"/>
      <c r="H139" s="580"/>
      <c r="I139" s="580"/>
      <c r="J139" s="580"/>
      <c r="K139" s="259" t="s">
        <v>1333</v>
      </c>
      <c r="L139" s="241"/>
      <c r="M139" s="241"/>
      <c r="N139" s="110"/>
      <c r="O139" s="65"/>
      <c r="R139" s="27"/>
    </row>
    <row r="140" spans="1:19" s="37" customFormat="1" ht="16.5" customHeight="1">
      <c r="A140" s="34" t="s">
        <v>110</v>
      </c>
      <c r="B140" s="598" t="s">
        <v>193</v>
      </c>
      <c r="C140" s="598"/>
      <c r="D140" s="598"/>
      <c r="E140" s="598"/>
      <c r="F140" s="617"/>
      <c r="G140" s="617"/>
      <c r="H140" s="617"/>
      <c r="I140" s="617"/>
      <c r="J140" s="617"/>
      <c r="K140" s="259" t="str">
        <f>Bia!$C$10</f>
        <v>Tr.CĐ Kỹ thuật Lý Tự Trọng TP HCM</v>
      </c>
      <c r="L140" s="265"/>
      <c r="M140" s="265"/>
      <c r="N140" s="71"/>
      <c r="O140" s="65"/>
      <c r="R140" s="27"/>
    </row>
    <row r="141" spans="1:19" s="37" customFormat="1" ht="16.5" customHeight="1">
      <c r="A141" s="34" t="s">
        <v>111</v>
      </c>
      <c r="B141" s="235"/>
      <c r="C141" s="584" t="s">
        <v>200</v>
      </c>
      <c r="D141" s="584"/>
      <c r="E141" s="584"/>
      <c r="F141" s="584"/>
      <c r="G141" s="584"/>
      <c r="H141" s="584"/>
      <c r="I141" s="584"/>
      <c r="J141" s="243"/>
      <c r="K141" s="241"/>
      <c r="L141" s="241"/>
      <c r="M141" s="241"/>
      <c r="N141" s="110"/>
      <c r="O141" s="65"/>
      <c r="R141" s="27"/>
    </row>
    <row r="142" spans="1:19" s="37" customFormat="1" ht="16.5" customHeight="1">
      <c r="A142" s="34" t="s">
        <v>112</v>
      </c>
      <c r="B142" s="235"/>
      <c r="C142" s="584" t="s">
        <v>179</v>
      </c>
      <c r="D142" s="584"/>
      <c r="E142" s="584"/>
      <c r="F142" s="584"/>
      <c r="G142" s="584"/>
      <c r="H142" s="584"/>
      <c r="I142" s="584"/>
      <c r="J142" s="243"/>
      <c r="K142" s="241"/>
      <c r="L142" s="241"/>
      <c r="M142" s="241"/>
      <c r="N142" s="110"/>
      <c r="O142" s="66"/>
      <c r="P142" s="67"/>
      <c r="Q142" s="67"/>
      <c r="R142" s="27"/>
    </row>
    <row r="143" spans="1:19" s="37" customFormat="1" ht="16.5" customHeight="1">
      <c r="A143" s="35" t="s">
        <v>208</v>
      </c>
      <c r="B143" s="235" t="s">
        <v>1503</v>
      </c>
      <c r="C143" s="235"/>
      <c r="D143" s="235"/>
      <c r="E143" s="235"/>
      <c r="F143" s="235"/>
      <c r="G143" s="235"/>
      <c r="H143" s="235"/>
      <c r="I143" s="235"/>
      <c r="J143" s="235"/>
      <c r="K143" s="241"/>
      <c r="L143" s="241"/>
      <c r="M143" s="241"/>
      <c r="N143" s="110"/>
      <c r="R143" s="27"/>
    </row>
    <row r="144" spans="1:19" s="37" customFormat="1" ht="10.5" customHeight="1">
      <c r="A144" s="63"/>
      <c r="B144" s="244"/>
      <c r="C144" s="245"/>
      <c r="D144" s="243"/>
      <c r="E144" s="243"/>
      <c r="F144" s="243"/>
      <c r="G144" s="243"/>
      <c r="H144" s="243"/>
      <c r="I144" s="243"/>
      <c r="J144" s="243"/>
      <c r="K144" s="246"/>
      <c r="L144" s="246"/>
      <c r="M144" s="246"/>
      <c r="N144" s="82"/>
      <c r="O144" s="27"/>
      <c r="P144" s="27"/>
    </row>
    <row r="145" spans="1:18" s="37" customFormat="1" ht="26.25" customHeight="1">
      <c r="A145" s="83"/>
      <c r="B145" s="84" t="s">
        <v>243</v>
      </c>
      <c r="C145" s="84" t="s">
        <v>176</v>
      </c>
      <c r="D145" s="612" t="s">
        <v>185</v>
      </c>
      <c r="E145" s="613"/>
      <c r="F145" s="614"/>
      <c r="G145" s="85" t="s">
        <v>1332</v>
      </c>
      <c r="H145" s="86"/>
      <c r="I145" s="86"/>
      <c r="J145" s="86"/>
      <c r="K145" s="609" t="s">
        <v>169</v>
      </c>
      <c r="L145" s="610"/>
      <c r="M145" s="611"/>
      <c r="N145" s="87"/>
      <c r="O145" s="27"/>
      <c r="P145" s="27"/>
    </row>
    <row r="146" spans="1:18" s="37" customFormat="1" ht="15.95" customHeight="1">
      <c r="A146" s="88"/>
      <c r="B146" s="84" t="s">
        <v>244</v>
      </c>
      <c r="C146" s="84" t="s">
        <v>245</v>
      </c>
      <c r="D146" s="13" t="s">
        <v>160</v>
      </c>
      <c r="E146" s="615" t="s">
        <v>184</v>
      </c>
      <c r="F146" s="616"/>
      <c r="G146" s="12" t="s">
        <v>248</v>
      </c>
      <c r="H146" s="12" t="s">
        <v>248</v>
      </c>
      <c r="I146" s="12" t="s">
        <v>248</v>
      </c>
      <c r="J146" s="12" t="s">
        <v>248</v>
      </c>
      <c r="K146" s="89"/>
      <c r="L146" s="39"/>
      <c r="M146" s="90"/>
      <c r="N146" s="87"/>
      <c r="O146" s="110"/>
      <c r="P146" s="38"/>
    </row>
    <row r="147" spans="1:18" s="37" customFormat="1" ht="15.95" customHeight="1">
      <c r="A147" s="88"/>
      <c r="B147" s="84"/>
      <c r="C147" s="84"/>
      <c r="D147" s="84"/>
      <c r="E147" s="13" t="s">
        <v>1331</v>
      </c>
      <c r="F147" s="13" t="s">
        <v>246</v>
      </c>
      <c r="G147" s="13" t="s">
        <v>249</v>
      </c>
      <c r="H147" s="13" t="s">
        <v>250</v>
      </c>
      <c r="I147" s="13" t="s">
        <v>251</v>
      </c>
      <c r="J147" s="13" t="s">
        <v>252</v>
      </c>
      <c r="K147" s="91"/>
      <c r="L147" s="92"/>
      <c r="M147" s="93"/>
      <c r="N147" s="87"/>
      <c r="O147" s="449"/>
      <c r="P147" s="38"/>
    </row>
    <row r="148" spans="1:18" s="37" customFormat="1" ht="15.95" customHeight="1">
      <c r="A148" s="58" t="s">
        <v>147</v>
      </c>
      <c r="B148" s="58">
        <v>1</v>
      </c>
      <c r="C148" s="58">
        <v>2</v>
      </c>
      <c r="D148" s="58">
        <v>3</v>
      </c>
      <c r="E148" s="58">
        <v>4</v>
      </c>
      <c r="F148" s="58">
        <v>5</v>
      </c>
      <c r="G148" s="58">
        <v>6</v>
      </c>
      <c r="H148" s="58">
        <v>7</v>
      </c>
      <c r="I148" s="58">
        <v>8</v>
      </c>
      <c r="J148" s="58">
        <v>9</v>
      </c>
      <c r="K148" s="618">
        <v>10</v>
      </c>
      <c r="L148" s="619"/>
      <c r="M148" s="620"/>
      <c r="N148" s="87"/>
      <c r="O148" s="110"/>
      <c r="P148" s="38"/>
    </row>
    <row r="149" spans="1:18" s="94" customFormat="1" ht="14.25" customHeight="1">
      <c r="A149" s="121" t="s">
        <v>176</v>
      </c>
      <c r="B149" s="120"/>
      <c r="C149" s="119">
        <f t="shared" ref="C149:J149" si="18">SUM(C150:C205)</f>
        <v>0</v>
      </c>
      <c r="D149" s="119">
        <f t="shared" si="18"/>
        <v>0</v>
      </c>
      <c r="E149" s="119">
        <f t="shared" si="18"/>
        <v>0</v>
      </c>
      <c r="F149" s="119">
        <f t="shared" si="18"/>
        <v>0</v>
      </c>
      <c r="G149" s="119">
        <f t="shared" si="18"/>
        <v>0</v>
      </c>
      <c r="H149" s="119">
        <f t="shared" si="18"/>
        <v>0</v>
      </c>
      <c r="I149" s="119">
        <f t="shared" si="18"/>
        <v>0</v>
      </c>
      <c r="J149" s="119">
        <f t="shared" si="18"/>
        <v>0</v>
      </c>
      <c r="K149" s="96"/>
      <c r="L149" s="97"/>
      <c r="M149" s="98"/>
      <c r="N149" s="87"/>
      <c r="O149" s="446" t="str">
        <f>IF(OR(C149&lt;D149,C149&lt;F149,C149&lt;E149),"Er","")</f>
        <v/>
      </c>
      <c r="P149" s="446" t="str">
        <f>IF(OR(C149&lt;D149,D149&lt;F149),"Er","")</f>
        <v/>
      </c>
      <c r="Q149" s="446" t="str">
        <f>IF(OR(C149&lt;E149,E149&lt;F149),"Er","")</f>
        <v/>
      </c>
      <c r="R149" s="446" t="str">
        <f>IF(OR(C149&lt;F149,D149&lt;F149,E149&lt;F149),"Er","")</f>
        <v/>
      </c>
    </row>
    <row r="150" spans="1:18" s="94" customFormat="1" ht="14.25" customHeight="1">
      <c r="A150" s="515" t="str">
        <f t="shared" ref="A150:A181" si="19">IF(ISNA( VLOOKUP(B150,NGHANH_CD_LIST,2,FALSE)),"",VLOOKUP(B150,NGHANH_CD_LIST,2,FALSE))</f>
        <v/>
      </c>
      <c r="B150" s="460"/>
      <c r="C150" s="447">
        <f t="shared" ref="C150:C205" si="20">SUM(G150:J150)</f>
        <v>0</v>
      </c>
      <c r="D150" s="201"/>
      <c r="E150" s="201"/>
      <c r="F150" s="201"/>
      <c r="G150" s="201"/>
      <c r="H150" s="201"/>
      <c r="I150" s="201"/>
      <c r="J150" s="201"/>
      <c r="K150" s="216"/>
      <c r="L150" s="217"/>
      <c r="M150" s="218"/>
      <c r="N150" s="87"/>
      <c r="O150" s="446" t="str">
        <f t="shared" ref="O150:O205" si="21">IF(OR(C150&lt;D150,C150&lt;F150,C150&lt;E150),"Er","")</f>
        <v/>
      </c>
      <c r="P150" s="446" t="str">
        <f t="shared" ref="P150:P205" si="22">IF(OR(C150&lt;D150,D150&lt;F150),"Er","")</f>
        <v/>
      </c>
      <c r="Q150" s="446" t="str">
        <f t="shared" ref="Q150:Q205" si="23">IF(OR(C150&lt;E150,E150&lt;F150),"Er","")</f>
        <v/>
      </c>
      <c r="R150" s="446" t="str">
        <f t="shared" ref="R150:R205" si="24">IF(OR(C150&lt;F150,D150&lt;F150,E150&lt;F150),"Er","")</f>
        <v/>
      </c>
    </row>
    <row r="151" spans="1:18" s="94" customFormat="1" ht="14.25" customHeight="1">
      <c r="A151" s="515" t="str">
        <f t="shared" si="19"/>
        <v/>
      </c>
      <c r="B151" s="460"/>
      <c r="C151" s="447">
        <f t="shared" si="20"/>
        <v>0</v>
      </c>
      <c r="D151" s="201"/>
      <c r="E151" s="201"/>
      <c r="F151" s="201"/>
      <c r="G151" s="201"/>
      <c r="H151" s="201"/>
      <c r="I151" s="201"/>
      <c r="J151" s="201"/>
      <c r="K151" s="205" t="s">
        <v>546</v>
      </c>
      <c r="L151" s="206"/>
      <c r="M151" s="207"/>
      <c r="N151" s="87"/>
      <c r="O151" s="446" t="str">
        <f t="shared" si="21"/>
        <v/>
      </c>
      <c r="P151" s="446" t="str">
        <f t="shared" si="22"/>
        <v/>
      </c>
      <c r="Q151" s="446" t="str">
        <f t="shared" si="23"/>
        <v/>
      </c>
      <c r="R151" s="446" t="str">
        <f t="shared" si="24"/>
        <v/>
      </c>
    </row>
    <row r="152" spans="1:18" s="37" customFormat="1" ht="14.25" customHeight="1">
      <c r="A152" s="515" t="str">
        <f t="shared" si="19"/>
        <v/>
      </c>
      <c r="B152" s="460"/>
      <c r="C152" s="447">
        <f t="shared" si="20"/>
        <v>0</v>
      </c>
      <c r="D152" s="201"/>
      <c r="E152" s="201"/>
      <c r="F152" s="201"/>
      <c r="G152" s="201"/>
      <c r="H152" s="201"/>
      <c r="I152" s="201"/>
      <c r="J152" s="201"/>
      <c r="K152" s="205" t="s">
        <v>116</v>
      </c>
      <c r="L152" s="206"/>
      <c r="M152" s="207"/>
      <c r="N152" s="87"/>
      <c r="O152" s="446" t="str">
        <f t="shared" si="21"/>
        <v/>
      </c>
      <c r="P152" s="446" t="str">
        <f t="shared" si="22"/>
        <v/>
      </c>
      <c r="Q152" s="446" t="str">
        <f t="shared" si="23"/>
        <v/>
      </c>
      <c r="R152" s="446" t="str">
        <f t="shared" si="24"/>
        <v/>
      </c>
    </row>
    <row r="153" spans="1:18" s="37" customFormat="1" ht="14.25" customHeight="1">
      <c r="A153" s="515" t="str">
        <f t="shared" si="19"/>
        <v/>
      </c>
      <c r="B153" s="460"/>
      <c r="C153" s="447">
        <f t="shared" si="20"/>
        <v>0</v>
      </c>
      <c r="D153" s="201"/>
      <c r="E153" s="201"/>
      <c r="F153" s="201"/>
      <c r="G153" s="201"/>
      <c r="H153" s="201"/>
      <c r="I153" s="201"/>
      <c r="J153" s="201"/>
      <c r="K153" s="205" t="s">
        <v>275</v>
      </c>
      <c r="L153" s="206"/>
      <c r="M153" s="207"/>
      <c r="N153" s="87"/>
      <c r="O153" s="446" t="str">
        <f t="shared" si="21"/>
        <v/>
      </c>
      <c r="P153" s="446" t="str">
        <f t="shared" si="22"/>
        <v/>
      </c>
      <c r="Q153" s="446" t="str">
        <f t="shared" si="23"/>
        <v/>
      </c>
      <c r="R153" s="446" t="str">
        <f t="shared" si="24"/>
        <v/>
      </c>
    </row>
    <row r="154" spans="1:18" s="37" customFormat="1" ht="14.25" customHeight="1">
      <c r="A154" s="515" t="str">
        <f t="shared" si="19"/>
        <v/>
      </c>
      <c r="B154" s="460"/>
      <c r="C154" s="447">
        <f t="shared" si="20"/>
        <v>0</v>
      </c>
      <c r="D154" s="201"/>
      <c r="E154" s="201"/>
      <c r="F154" s="201"/>
      <c r="G154" s="201"/>
      <c r="H154" s="201"/>
      <c r="I154" s="201"/>
      <c r="J154" s="201"/>
      <c r="K154" s="205"/>
      <c r="L154" s="206"/>
      <c r="M154" s="207"/>
      <c r="N154" s="87"/>
      <c r="O154" s="446" t="str">
        <f t="shared" si="21"/>
        <v/>
      </c>
      <c r="P154" s="446" t="str">
        <f t="shared" si="22"/>
        <v/>
      </c>
      <c r="Q154" s="446" t="str">
        <f t="shared" si="23"/>
        <v/>
      </c>
      <c r="R154" s="446" t="str">
        <f t="shared" si="24"/>
        <v/>
      </c>
    </row>
    <row r="155" spans="1:18" s="37" customFormat="1" ht="14.25" customHeight="1">
      <c r="A155" s="515" t="str">
        <f t="shared" si="19"/>
        <v/>
      </c>
      <c r="B155" s="460"/>
      <c r="C155" s="447">
        <f t="shared" si="20"/>
        <v>0</v>
      </c>
      <c r="D155" s="201"/>
      <c r="E155" s="201"/>
      <c r="F155" s="201"/>
      <c r="G155" s="201"/>
      <c r="H155" s="201"/>
      <c r="I155" s="201"/>
      <c r="J155" s="201"/>
      <c r="K155" s="208" t="s">
        <v>264</v>
      </c>
      <c r="L155" s="206"/>
      <c r="M155" s="207"/>
      <c r="N155" s="87"/>
      <c r="O155" s="446" t="str">
        <f t="shared" si="21"/>
        <v/>
      </c>
      <c r="P155" s="446" t="str">
        <f t="shared" si="22"/>
        <v/>
      </c>
      <c r="Q155" s="446" t="str">
        <f t="shared" si="23"/>
        <v/>
      </c>
      <c r="R155" s="446" t="str">
        <f t="shared" si="24"/>
        <v/>
      </c>
    </row>
    <row r="156" spans="1:18" s="37" customFormat="1" ht="14.25" customHeight="1">
      <c r="A156" s="515" t="str">
        <f t="shared" si="19"/>
        <v/>
      </c>
      <c r="B156" s="460"/>
      <c r="C156" s="447">
        <f t="shared" si="20"/>
        <v>0</v>
      </c>
      <c r="D156" s="201"/>
      <c r="E156" s="201"/>
      <c r="F156" s="201"/>
      <c r="G156" s="201"/>
      <c r="H156" s="201"/>
      <c r="I156" s="201"/>
      <c r="J156" s="201"/>
      <c r="K156" s="208" t="s">
        <v>265</v>
      </c>
      <c r="L156" s="206"/>
      <c r="M156" s="207"/>
      <c r="N156" s="87"/>
      <c r="O156" s="446" t="str">
        <f t="shared" si="21"/>
        <v/>
      </c>
      <c r="P156" s="446" t="str">
        <f t="shared" si="22"/>
        <v/>
      </c>
      <c r="Q156" s="446" t="str">
        <f t="shared" si="23"/>
        <v/>
      </c>
      <c r="R156" s="446" t="str">
        <f t="shared" si="24"/>
        <v/>
      </c>
    </row>
    <row r="157" spans="1:18" s="37" customFormat="1" ht="14.25" customHeight="1">
      <c r="A157" s="515" t="str">
        <f t="shared" si="19"/>
        <v/>
      </c>
      <c r="B157" s="460"/>
      <c r="C157" s="447">
        <f t="shared" si="20"/>
        <v>0</v>
      </c>
      <c r="D157" s="201"/>
      <c r="E157" s="209"/>
      <c r="F157" s="209"/>
      <c r="G157" s="209"/>
      <c r="H157" s="209"/>
      <c r="I157" s="209"/>
      <c r="J157" s="209"/>
      <c r="K157" s="208" t="s">
        <v>1334</v>
      </c>
      <c r="L157" s="206"/>
      <c r="M157" s="207"/>
      <c r="N157" s="87"/>
      <c r="O157" s="446" t="str">
        <f t="shared" si="21"/>
        <v/>
      </c>
      <c r="P157" s="446" t="str">
        <f t="shared" si="22"/>
        <v/>
      </c>
      <c r="Q157" s="446" t="str">
        <f t="shared" si="23"/>
        <v/>
      </c>
      <c r="R157" s="446" t="str">
        <f t="shared" si="24"/>
        <v/>
      </c>
    </row>
    <row r="158" spans="1:18" s="37" customFormat="1" ht="14.25" customHeight="1">
      <c r="A158" s="515" t="str">
        <f t="shared" si="19"/>
        <v/>
      </c>
      <c r="B158" s="460"/>
      <c r="C158" s="447">
        <f t="shared" si="20"/>
        <v>0</v>
      </c>
      <c r="D158" s="201"/>
      <c r="E158" s="209"/>
      <c r="F158" s="209"/>
      <c r="G158" s="209"/>
      <c r="H158" s="209"/>
      <c r="I158" s="209"/>
      <c r="J158" s="209"/>
      <c r="K158" s="208"/>
      <c r="L158" s="206"/>
      <c r="M158" s="207"/>
      <c r="N158" s="87"/>
      <c r="O158" s="446" t="str">
        <f t="shared" si="21"/>
        <v/>
      </c>
      <c r="P158" s="446" t="str">
        <f t="shared" si="22"/>
        <v/>
      </c>
      <c r="Q158" s="446" t="str">
        <f t="shared" si="23"/>
        <v/>
      </c>
      <c r="R158" s="446" t="str">
        <f t="shared" si="24"/>
        <v/>
      </c>
    </row>
    <row r="159" spans="1:18" s="37" customFormat="1" ht="14.25" customHeight="1">
      <c r="A159" s="515" t="str">
        <f t="shared" si="19"/>
        <v/>
      </c>
      <c r="B159" s="460"/>
      <c r="C159" s="447">
        <f t="shared" si="20"/>
        <v>0</v>
      </c>
      <c r="D159" s="201"/>
      <c r="E159" s="209"/>
      <c r="F159" s="209"/>
      <c r="G159" s="209"/>
      <c r="H159" s="209"/>
      <c r="I159" s="209"/>
      <c r="J159" s="209"/>
      <c r="K159" s="208"/>
      <c r="L159" s="206"/>
      <c r="M159" s="207"/>
      <c r="N159" s="87"/>
      <c r="O159" s="446" t="str">
        <f t="shared" si="21"/>
        <v/>
      </c>
      <c r="P159" s="446" t="str">
        <f t="shared" si="22"/>
        <v/>
      </c>
      <c r="Q159" s="446" t="str">
        <f t="shared" si="23"/>
        <v/>
      </c>
      <c r="R159" s="446" t="str">
        <f t="shared" si="24"/>
        <v/>
      </c>
    </row>
    <row r="160" spans="1:18" s="37" customFormat="1" ht="14.25" customHeight="1">
      <c r="A160" s="515" t="str">
        <f t="shared" si="19"/>
        <v/>
      </c>
      <c r="B160" s="460"/>
      <c r="C160" s="447">
        <f t="shared" si="20"/>
        <v>0</v>
      </c>
      <c r="D160" s="201"/>
      <c r="E160" s="209"/>
      <c r="F160" s="209"/>
      <c r="G160" s="209"/>
      <c r="H160" s="209"/>
      <c r="I160" s="209"/>
      <c r="J160" s="209"/>
      <c r="K160" s="208"/>
      <c r="L160" s="206"/>
      <c r="M160" s="207"/>
      <c r="N160" s="87"/>
      <c r="O160" s="446" t="str">
        <f t="shared" si="21"/>
        <v/>
      </c>
      <c r="P160" s="446" t="str">
        <f t="shared" si="22"/>
        <v/>
      </c>
      <c r="Q160" s="446" t="str">
        <f t="shared" si="23"/>
        <v/>
      </c>
      <c r="R160" s="446" t="str">
        <f t="shared" si="24"/>
        <v/>
      </c>
    </row>
    <row r="161" spans="1:18" s="37" customFormat="1" ht="14.25" customHeight="1">
      <c r="A161" s="515" t="str">
        <f t="shared" si="19"/>
        <v/>
      </c>
      <c r="B161" s="460"/>
      <c r="C161" s="447">
        <f t="shared" si="20"/>
        <v>0</v>
      </c>
      <c r="D161" s="201"/>
      <c r="E161" s="209"/>
      <c r="F161" s="209"/>
      <c r="G161" s="209"/>
      <c r="H161" s="209"/>
      <c r="I161" s="209"/>
      <c r="J161" s="209"/>
      <c r="K161" s="208"/>
      <c r="L161" s="206"/>
      <c r="M161" s="207"/>
      <c r="N161" s="87"/>
      <c r="O161" s="446" t="str">
        <f t="shared" si="21"/>
        <v/>
      </c>
      <c r="P161" s="446" t="str">
        <f t="shared" si="22"/>
        <v/>
      </c>
      <c r="Q161" s="446" t="str">
        <f t="shared" si="23"/>
        <v/>
      </c>
      <c r="R161" s="446" t="str">
        <f t="shared" si="24"/>
        <v/>
      </c>
    </row>
    <row r="162" spans="1:18" s="37" customFormat="1" ht="14.25" customHeight="1">
      <c r="A162" s="515" t="str">
        <f t="shared" si="19"/>
        <v/>
      </c>
      <c r="B162" s="460"/>
      <c r="C162" s="447">
        <f t="shared" si="20"/>
        <v>0</v>
      </c>
      <c r="D162" s="201"/>
      <c r="E162" s="209"/>
      <c r="F162" s="209"/>
      <c r="G162" s="209"/>
      <c r="H162" s="209"/>
      <c r="I162" s="209"/>
      <c r="J162" s="209"/>
      <c r="K162" s="208"/>
      <c r="L162" s="206"/>
      <c r="M162" s="207"/>
      <c r="N162" s="87"/>
      <c r="O162" s="446" t="str">
        <f t="shared" si="21"/>
        <v/>
      </c>
      <c r="P162" s="446" t="str">
        <f t="shared" si="22"/>
        <v/>
      </c>
      <c r="Q162" s="446" t="str">
        <f t="shared" si="23"/>
        <v/>
      </c>
      <c r="R162" s="446" t="str">
        <f t="shared" si="24"/>
        <v/>
      </c>
    </row>
    <row r="163" spans="1:18" s="37" customFormat="1" ht="14.25" customHeight="1">
      <c r="A163" s="515" t="str">
        <f t="shared" si="19"/>
        <v/>
      </c>
      <c r="B163" s="460"/>
      <c r="C163" s="447">
        <f t="shared" si="20"/>
        <v>0</v>
      </c>
      <c r="D163" s="201"/>
      <c r="E163" s="209"/>
      <c r="F163" s="209"/>
      <c r="G163" s="209"/>
      <c r="H163" s="209"/>
      <c r="I163" s="209"/>
      <c r="J163" s="209"/>
      <c r="K163" s="208"/>
      <c r="L163" s="206"/>
      <c r="M163" s="207"/>
      <c r="N163" s="87"/>
      <c r="O163" s="446" t="str">
        <f t="shared" si="21"/>
        <v/>
      </c>
      <c r="P163" s="446" t="str">
        <f t="shared" si="22"/>
        <v/>
      </c>
      <c r="Q163" s="446" t="str">
        <f t="shared" si="23"/>
        <v/>
      </c>
      <c r="R163" s="446" t="str">
        <f t="shared" si="24"/>
        <v/>
      </c>
    </row>
    <row r="164" spans="1:18" s="37" customFormat="1" ht="14.25" customHeight="1">
      <c r="A164" s="515" t="str">
        <f t="shared" si="19"/>
        <v/>
      </c>
      <c r="B164" s="460"/>
      <c r="C164" s="447">
        <f t="shared" si="20"/>
        <v>0</v>
      </c>
      <c r="D164" s="201"/>
      <c r="E164" s="209"/>
      <c r="F164" s="209"/>
      <c r="G164" s="209"/>
      <c r="H164" s="209"/>
      <c r="I164" s="209"/>
      <c r="J164" s="209"/>
      <c r="K164" s="208"/>
      <c r="L164" s="206"/>
      <c r="M164" s="207"/>
      <c r="N164" s="87"/>
      <c r="O164" s="446" t="str">
        <f t="shared" si="21"/>
        <v/>
      </c>
      <c r="P164" s="446" t="str">
        <f t="shared" si="22"/>
        <v/>
      </c>
      <c r="Q164" s="446" t="str">
        <f t="shared" si="23"/>
        <v/>
      </c>
      <c r="R164" s="446" t="str">
        <f t="shared" si="24"/>
        <v/>
      </c>
    </row>
    <row r="165" spans="1:18" s="37" customFormat="1" ht="14.25" customHeight="1">
      <c r="A165" s="515" t="str">
        <f t="shared" si="19"/>
        <v/>
      </c>
      <c r="B165" s="460"/>
      <c r="C165" s="447">
        <f t="shared" si="20"/>
        <v>0</v>
      </c>
      <c r="D165" s="201"/>
      <c r="E165" s="209"/>
      <c r="F165" s="209"/>
      <c r="G165" s="209"/>
      <c r="H165" s="209"/>
      <c r="I165" s="209"/>
      <c r="J165" s="209"/>
      <c r="K165" s="208"/>
      <c r="L165" s="206"/>
      <c r="M165" s="207"/>
      <c r="N165" s="87"/>
      <c r="O165" s="446" t="str">
        <f t="shared" si="21"/>
        <v/>
      </c>
      <c r="P165" s="446" t="str">
        <f t="shared" si="22"/>
        <v/>
      </c>
      <c r="Q165" s="446" t="str">
        <f t="shared" si="23"/>
        <v/>
      </c>
      <c r="R165" s="446" t="str">
        <f t="shared" si="24"/>
        <v/>
      </c>
    </row>
    <row r="166" spans="1:18" s="37" customFormat="1" ht="14.25" customHeight="1">
      <c r="A166" s="515" t="str">
        <f t="shared" si="19"/>
        <v/>
      </c>
      <c r="B166" s="460"/>
      <c r="C166" s="447">
        <f t="shared" si="20"/>
        <v>0</v>
      </c>
      <c r="D166" s="201"/>
      <c r="E166" s="209"/>
      <c r="F166" s="209"/>
      <c r="G166" s="209"/>
      <c r="H166" s="209"/>
      <c r="I166" s="209"/>
      <c r="J166" s="209"/>
      <c r="K166" s="208"/>
      <c r="L166" s="206"/>
      <c r="M166" s="207"/>
      <c r="N166" s="87"/>
      <c r="O166" s="446" t="str">
        <f t="shared" si="21"/>
        <v/>
      </c>
      <c r="P166" s="446" t="str">
        <f t="shared" si="22"/>
        <v/>
      </c>
      <c r="Q166" s="446" t="str">
        <f t="shared" si="23"/>
        <v/>
      </c>
      <c r="R166" s="446" t="str">
        <f t="shared" si="24"/>
        <v/>
      </c>
    </row>
    <row r="167" spans="1:18" s="37" customFormat="1" ht="14.25" customHeight="1">
      <c r="A167" s="515" t="str">
        <f t="shared" si="19"/>
        <v/>
      </c>
      <c r="B167" s="460"/>
      <c r="C167" s="447">
        <f t="shared" si="20"/>
        <v>0</v>
      </c>
      <c r="D167" s="201"/>
      <c r="E167" s="209"/>
      <c r="F167" s="209"/>
      <c r="G167" s="209"/>
      <c r="H167" s="209"/>
      <c r="I167" s="209"/>
      <c r="J167" s="209"/>
      <c r="K167" s="208"/>
      <c r="L167" s="206"/>
      <c r="M167" s="207"/>
      <c r="N167" s="87"/>
      <c r="O167" s="446" t="str">
        <f t="shared" si="21"/>
        <v/>
      </c>
      <c r="P167" s="446" t="str">
        <f t="shared" si="22"/>
        <v/>
      </c>
      <c r="Q167" s="446" t="str">
        <f t="shared" si="23"/>
        <v/>
      </c>
      <c r="R167" s="446" t="str">
        <f t="shared" si="24"/>
        <v/>
      </c>
    </row>
    <row r="168" spans="1:18" s="37" customFormat="1" ht="14.25" customHeight="1">
      <c r="A168" s="515" t="str">
        <f t="shared" si="19"/>
        <v/>
      </c>
      <c r="B168" s="460"/>
      <c r="C168" s="447">
        <f t="shared" si="20"/>
        <v>0</v>
      </c>
      <c r="D168" s="201"/>
      <c r="E168" s="209"/>
      <c r="F168" s="209"/>
      <c r="G168" s="209"/>
      <c r="H168" s="209"/>
      <c r="I168" s="209"/>
      <c r="J168" s="209"/>
      <c r="K168" s="208"/>
      <c r="L168" s="206"/>
      <c r="M168" s="207"/>
      <c r="N168" s="87"/>
      <c r="O168" s="446" t="str">
        <f t="shared" si="21"/>
        <v/>
      </c>
      <c r="P168" s="446" t="str">
        <f t="shared" si="22"/>
        <v/>
      </c>
      <c r="Q168" s="446" t="str">
        <f t="shared" si="23"/>
        <v/>
      </c>
      <c r="R168" s="446" t="str">
        <f t="shared" si="24"/>
        <v/>
      </c>
    </row>
    <row r="169" spans="1:18" s="37" customFormat="1" ht="14.25" customHeight="1">
      <c r="A169" s="515" t="str">
        <f t="shared" si="19"/>
        <v/>
      </c>
      <c r="B169" s="460"/>
      <c r="C169" s="447">
        <f t="shared" si="20"/>
        <v>0</v>
      </c>
      <c r="D169" s="201"/>
      <c r="E169" s="209"/>
      <c r="F169" s="209"/>
      <c r="G169" s="209"/>
      <c r="H169" s="209"/>
      <c r="I169" s="209"/>
      <c r="J169" s="209"/>
      <c r="K169" s="208"/>
      <c r="L169" s="206"/>
      <c r="M169" s="207"/>
      <c r="N169" s="87"/>
      <c r="O169" s="446" t="str">
        <f t="shared" si="21"/>
        <v/>
      </c>
      <c r="P169" s="446" t="str">
        <f t="shared" si="22"/>
        <v/>
      </c>
      <c r="Q169" s="446" t="str">
        <f t="shared" si="23"/>
        <v/>
      </c>
      <c r="R169" s="446" t="str">
        <f t="shared" si="24"/>
        <v/>
      </c>
    </row>
    <row r="170" spans="1:18" s="37" customFormat="1" ht="14.25" customHeight="1">
      <c r="A170" s="515" t="str">
        <f t="shared" si="19"/>
        <v/>
      </c>
      <c r="B170" s="460"/>
      <c r="C170" s="447">
        <f t="shared" si="20"/>
        <v>0</v>
      </c>
      <c r="D170" s="201"/>
      <c r="E170" s="209"/>
      <c r="F170" s="209"/>
      <c r="G170" s="209"/>
      <c r="H170" s="209"/>
      <c r="I170" s="209"/>
      <c r="J170" s="209"/>
      <c r="K170" s="208"/>
      <c r="L170" s="206"/>
      <c r="M170" s="207"/>
      <c r="N170" s="87"/>
      <c r="O170" s="446" t="str">
        <f t="shared" si="21"/>
        <v/>
      </c>
      <c r="P170" s="446" t="str">
        <f t="shared" si="22"/>
        <v/>
      </c>
      <c r="Q170" s="446" t="str">
        <f t="shared" si="23"/>
        <v/>
      </c>
      <c r="R170" s="446" t="str">
        <f t="shared" si="24"/>
        <v/>
      </c>
    </row>
    <row r="171" spans="1:18" s="37" customFormat="1" ht="14.25" customHeight="1">
      <c r="A171" s="515" t="str">
        <f t="shared" si="19"/>
        <v/>
      </c>
      <c r="B171" s="460"/>
      <c r="C171" s="447">
        <f t="shared" si="20"/>
        <v>0</v>
      </c>
      <c r="D171" s="201"/>
      <c r="E171" s="209"/>
      <c r="F171" s="209"/>
      <c r="G171" s="209"/>
      <c r="H171" s="209"/>
      <c r="I171" s="209"/>
      <c r="J171" s="209"/>
      <c r="K171" s="208"/>
      <c r="L171" s="206"/>
      <c r="M171" s="207"/>
      <c r="N171" s="87"/>
      <c r="O171" s="446" t="str">
        <f t="shared" si="21"/>
        <v/>
      </c>
      <c r="P171" s="446" t="str">
        <f t="shared" si="22"/>
        <v/>
      </c>
      <c r="Q171" s="446" t="str">
        <f t="shared" si="23"/>
        <v/>
      </c>
      <c r="R171" s="446" t="str">
        <f t="shared" si="24"/>
        <v/>
      </c>
    </row>
    <row r="172" spans="1:18" s="37" customFormat="1" ht="14.25" customHeight="1">
      <c r="A172" s="515" t="str">
        <f t="shared" si="19"/>
        <v/>
      </c>
      <c r="B172" s="460"/>
      <c r="C172" s="447">
        <f t="shared" si="20"/>
        <v>0</v>
      </c>
      <c r="D172" s="201"/>
      <c r="E172" s="209"/>
      <c r="F172" s="209"/>
      <c r="G172" s="209"/>
      <c r="H172" s="209"/>
      <c r="I172" s="209"/>
      <c r="J172" s="209"/>
      <c r="K172" s="208"/>
      <c r="L172" s="206"/>
      <c r="M172" s="207"/>
      <c r="N172" s="87"/>
      <c r="O172" s="446" t="str">
        <f t="shared" si="21"/>
        <v/>
      </c>
      <c r="P172" s="446" t="str">
        <f t="shared" si="22"/>
        <v/>
      </c>
      <c r="Q172" s="446" t="str">
        <f t="shared" si="23"/>
        <v/>
      </c>
      <c r="R172" s="446" t="str">
        <f t="shared" si="24"/>
        <v/>
      </c>
    </row>
    <row r="173" spans="1:18" s="37" customFormat="1" ht="14.25" customHeight="1">
      <c r="A173" s="515" t="str">
        <f t="shared" si="19"/>
        <v/>
      </c>
      <c r="B173" s="460"/>
      <c r="C173" s="447">
        <f t="shared" si="20"/>
        <v>0</v>
      </c>
      <c r="D173" s="201"/>
      <c r="E173" s="209"/>
      <c r="F173" s="209"/>
      <c r="G173" s="209"/>
      <c r="H173" s="209"/>
      <c r="I173" s="209"/>
      <c r="J173" s="209"/>
      <c r="K173" s="208"/>
      <c r="L173" s="206"/>
      <c r="M173" s="207"/>
      <c r="N173" s="87"/>
      <c r="O173" s="446" t="str">
        <f t="shared" si="21"/>
        <v/>
      </c>
      <c r="P173" s="446" t="str">
        <f t="shared" si="22"/>
        <v/>
      </c>
      <c r="Q173" s="446" t="str">
        <f t="shared" si="23"/>
        <v/>
      </c>
      <c r="R173" s="446" t="str">
        <f t="shared" si="24"/>
        <v/>
      </c>
    </row>
    <row r="174" spans="1:18" s="37" customFormat="1" ht="14.25" customHeight="1">
      <c r="A174" s="515" t="str">
        <f t="shared" si="19"/>
        <v/>
      </c>
      <c r="B174" s="460"/>
      <c r="C174" s="447">
        <f t="shared" si="20"/>
        <v>0</v>
      </c>
      <c r="D174" s="201"/>
      <c r="E174" s="209"/>
      <c r="F174" s="209"/>
      <c r="G174" s="209"/>
      <c r="H174" s="209"/>
      <c r="I174" s="209"/>
      <c r="J174" s="209"/>
      <c r="K174" s="208"/>
      <c r="L174" s="206"/>
      <c r="M174" s="207"/>
      <c r="N174" s="87"/>
      <c r="O174" s="446" t="str">
        <f t="shared" si="21"/>
        <v/>
      </c>
      <c r="P174" s="446" t="str">
        <f t="shared" si="22"/>
        <v/>
      </c>
      <c r="Q174" s="446" t="str">
        <f t="shared" si="23"/>
        <v/>
      </c>
      <c r="R174" s="446" t="str">
        <f t="shared" si="24"/>
        <v/>
      </c>
    </row>
    <row r="175" spans="1:18" s="37" customFormat="1" ht="14.25" customHeight="1">
      <c r="A175" s="515" t="str">
        <f t="shared" si="19"/>
        <v/>
      </c>
      <c r="B175" s="460"/>
      <c r="C175" s="447">
        <f t="shared" si="20"/>
        <v>0</v>
      </c>
      <c r="D175" s="201"/>
      <c r="E175" s="209"/>
      <c r="F175" s="209"/>
      <c r="G175" s="209"/>
      <c r="H175" s="209"/>
      <c r="I175" s="209"/>
      <c r="J175" s="209"/>
      <c r="K175" s="208"/>
      <c r="L175" s="206"/>
      <c r="M175" s="207"/>
      <c r="N175" s="87"/>
      <c r="O175" s="446" t="str">
        <f t="shared" si="21"/>
        <v/>
      </c>
      <c r="P175" s="446" t="str">
        <f t="shared" si="22"/>
        <v/>
      </c>
      <c r="Q175" s="446" t="str">
        <f t="shared" si="23"/>
        <v/>
      </c>
      <c r="R175" s="446" t="str">
        <f t="shared" si="24"/>
        <v/>
      </c>
    </row>
    <row r="176" spans="1:18" s="37" customFormat="1" ht="14.25" customHeight="1">
      <c r="A176" s="515" t="str">
        <f t="shared" si="19"/>
        <v/>
      </c>
      <c r="B176" s="460"/>
      <c r="C176" s="447">
        <f t="shared" si="20"/>
        <v>0</v>
      </c>
      <c r="D176" s="201"/>
      <c r="E176" s="209"/>
      <c r="F176" s="209"/>
      <c r="G176" s="209"/>
      <c r="H176" s="209"/>
      <c r="I176" s="209"/>
      <c r="J176" s="209"/>
      <c r="K176" s="208"/>
      <c r="L176" s="206"/>
      <c r="M176" s="207"/>
      <c r="N176" s="87"/>
      <c r="O176" s="446" t="str">
        <f t="shared" si="21"/>
        <v/>
      </c>
      <c r="P176" s="446" t="str">
        <f t="shared" si="22"/>
        <v/>
      </c>
      <c r="Q176" s="446" t="str">
        <f t="shared" si="23"/>
        <v/>
      </c>
      <c r="R176" s="446" t="str">
        <f t="shared" si="24"/>
        <v/>
      </c>
    </row>
    <row r="177" spans="1:18" s="37" customFormat="1" ht="14.25" customHeight="1">
      <c r="A177" s="515" t="str">
        <f t="shared" si="19"/>
        <v/>
      </c>
      <c r="B177" s="460"/>
      <c r="C177" s="447">
        <f t="shared" si="20"/>
        <v>0</v>
      </c>
      <c r="D177" s="201"/>
      <c r="E177" s="209"/>
      <c r="F177" s="209"/>
      <c r="G177" s="209"/>
      <c r="H177" s="209"/>
      <c r="I177" s="209"/>
      <c r="J177" s="209"/>
      <c r="K177" s="208"/>
      <c r="L177" s="206"/>
      <c r="M177" s="207"/>
      <c r="N177" s="87"/>
      <c r="O177" s="446" t="str">
        <f t="shared" si="21"/>
        <v/>
      </c>
      <c r="P177" s="446" t="str">
        <f t="shared" si="22"/>
        <v/>
      </c>
      <c r="Q177" s="446" t="str">
        <f t="shared" si="23"/>
        <v/>
      </c>
      <c r="R177" s="446" t="str">
        <f t="shared" si="24"/>
        <v/>
      </c>
    </row>
    <row r="178" spans="1:18" s="37" customFormat="1" ht="14.25" customHeight="1">
      <c r="A178" s="515" t="str">
        <f t="shared" si="19"/>
        <v/>
      </c>
      <c r="B178" s="460"/>
      <c r="C178" s="447">
        <f t="shared" si="20"/>
        <v>0</v>
      </c>
      <c r="D178" s="201"/>
      <c r="E178" s="209"/>
      <c r="F178" s="209"/>
      <c r="G178" s="209"/>
      <c r="H178" s="209"/>
      <c r="I178" s="209"/>
      <c r="J178" s="209"/>
      <c r="K178" s="208"/>
      <c r="L178" s="206"/>
      <c r="M178" s="207"/>
      <c r="N178" s="87"/>
      <c r="O178" s="446" t="str">
        <f t="shared" si="21"/>
        <v/>
      </c>
      <c r="P178" s="446" t="str">
        <f t="shared" si="22"/>
        <v/>
      </c>
      <c r="Q178" s="446" t="str">
        <f t="shared" si="23"/>
        <v/>
      </c>
      <c r="R178" s="446" t="str">
        <f t="shared" si="24"/>
        <v/>
      </c>
    </row>
    <row r="179" spans="1:18" s="37" customFormat="1" ht="14.25" customHeight="1">
      <c r="A179" s="515" t="str">
        <f t="shared" si="19"/>
        <v/>
      </c>
      <c r="B179" s="460"/>
      <c r="C179" s="447">
        <f t="shared" si="20"/>
        <v>0</v>
      </c>
      <c r="D179" s="201"/>
      <c r="E179" s="209"/>
      <c r="F179" s="209"/>
      <c r="G179" s="209"/>
      <c r="H179" s="209"/>
      <c r="I179" s="209"/>
      <c r="J179" s="209"/>
      <c r="K179" s="208"/>
      <c r="L179" s="206"/>
      <c r="M179" s="207"/>
      <c r="N179" s="87"/>
      <c r="O179" s="446" t="str">
        <f t="shared" si="21"/>
        <v/>
      </c>
      <c r="P179" s="446" t="str">
        <f t="shared" si="22"/>
        <v/>
      </c>
      <c r="Q179" s="446" t="str">
        <f t="shared" si="23"/>
        <v/>
      </c>
      <c r="R179" s="446" t="str">
        <f t="shared" si="24"/>
        <v/>
      </c>
    </row>
    <row r="180" spans="1:18" s="37" customFormat="1" ht="14.25" customHeight="1">
      <c r="A180" s="515" t="str">
        <f t="shared" si="19"/>
        <v/>
      </c>
      <c r="B180" s="460"/>
      <c r="C180" s="447">
        <f t="shared" si="20"/>
        <v>0</v>
      </c>
      <c r="D180" s="201"/>
      <c r="E180" s="209"/>
      <c r="F180" s="209"/>
      <c r="G180" s="209"/>
      <c r="H180" s="209"/>
      <c r="I180" s="209"/>
      <c r="J180" s="209"/>
      <c r="K180" s="208"/>
      <c r="L180" s="206"/>
      <c r="M180" s="207"/>
      <c r="N180" s="87"/>
      <c r="O180" s="446" t="str">
        <f t="shared" si="21"/>
        <v/>
      </c>
      <c r="P180" s="446" t="str">
        <f t="shared" si="22"/>
        <v/>
      </c>
      <c r="Q180" s="446" t="str">
        <f t="shared" si="23"/>
        <v/>
      </c>
      <c r="R180" s="446" t="str">
        <f t="shared" si="24"/>
        <v/>
      </c>
    </row>
    <row r="181" spans="1:18" s="37" customFormat="1" ht="14.25" customHeight="1">
      <c r="A181" s="515" t="str">
        <f t="shared" si="19"/>
        <v/>
      </c>
      <c r="B181" s="460"/>
      <c r="C181" s="447">
        <f t="shared" si="20"/>
        <v>0</v>
      </c>
      <c r="D181" s="201"/>
      <c r="E181" s="209"/>
      <c r="F181" s="209"/>
      <c r="G181" s="209"/>
      <c r="H181" s="209"/>
      <c r="I181" s="209"/>
      <c r="J181" s="209"/>
      <c r="K181" s="208"/>
      <c r="L181" s="206"/>
      <c r="M181" s="207"/>
      <c r="N181" s="87"/>
      <c r="O181" s="446" t="str">
        <f t="shared" si="21"/>
        <v/>
      </c>
      <c r="P181" s="446" t="str">
        <f t="shared" si="22"/>
        <v/>
      </c>
      <c r="Q181" s="446" t="str">
        <f t="shared" si="23"/>
        <v/>
      </c>
      <c r="R181" s="446" t="str">
        <f t="shared" si="24"/>
        <v/>
      </c>
    </row>
    <row r="182" spans="1:18" s="37" customFormat="1" ht="14.25" customHeight="1">
      <c r="A182" s="515" t="str">
        <f t="shared" ref="A182:A205" si="25">IF(ISNA( VLOOKUP(B182,NGHANH_CD_LIST,2,FALSE)),"",VLOOKUP(B182,NGHANH_CD_LIST,2,FALSE))</f>
        <v/>
      </c>
      <c r="B182" s="460"/>
      <c r="C182" s="447">
        <f t="shared" si="20"/>
        <v>0</v>
      </c>
      <c r="D182" s="201"/>
      <c r="E182" s="209"/>
      <c r="F182" s="209"/>
      <c r="G182" s="209"/>
      <c r="H182" s="209"/>
      <c r="I182" s="209"/>
      <c r="J182" s="209"/>
      <c r="K182" s="208"/>
      <c r="L182" s="206"/>
      <c r="M182" s="207"/>
      <c r="N182" s="87"/>
      <c r="O182" s="446" t="str">
        <f t="shared" si="21"/>
        <v/>
      </c>
      <c r="P182" s="446" t="str">
        <f t="shared" si="22"/>
        <v/>
      </c>
      <c r="Q182" s="446" t="str">
        <f t="shared" si="23"/>
        <v/>
      </c>
      <c r="R182" s="446" t="str">
        <f t="shared" si="24"/>
        <v/>
      </c>
    </row>
    <row r="183" spans="1:18" s="37" customFormat="1" ht="14.25" customHeight="1">
      <c r="A183" s="515" t="str">
        <f t="shared" si="25"/>
        <v/>
      </c>
      <c r="B183" s="460"/>
      <c r="C183" s="447">
        <f t="shared" si="20"/>
        <v>0</v>
      </c>
      <c r="D183" s="201"/>
      <c r="E183" s="209"/>
      <c r="F183" s="209"/>
      <c r="G183" s="209"/>
      <c r="H183" s="209"/>
      <c r="I183" s="209"/>
      <c r="J183" s="209"/>
      <c r="K183" s="208"/>
      <c r="L183" s="206"/>
      <c r="M183" s="207"/>
      <c r="N183" s="87"/>
      <c r="O183" s="446" t="str">
        <f t="shared" si="21"/>
        <v/>
      </c>
      <c r="P183" s="446" t="str">
        <f t="shared" si="22"/>
        <v/>
      </c>
      <c r="Q183" s="446" t="str">
        <f t="shared" si="23"/>
        <v/>
      </c>
      <c r="R183" s="446" t="str">
        <f t="shared" si="24"/>
        <v/>
      </c>
    </row>
    <row r="184" spans="1:18" s="37" customFormat="1" ht="14.25" customHeight="1">
      <c r="A184" s="515" t="str">
        <f t="shared" si="25"/>
        <v/>
      </c>
      <c r="B184" s="460"/>
      <c r="C184" s="447">
        <f t="shared" si="20"/>
        <v>0</v>
      </c>
      <c r="D184" s="201"/>
      <c r="E184" s="209"/>
      <c r="F184" s="209"/>
      <c r="G184" s="209"/>
      <c r="H184" s="209"/>
      <c r="I184" s="209"/>
      <c r="J184" s="209"/>
      <c r="K184" s="208"/>
      <c r="L184" s="206"/>
      <c r="M184" s="207"/>
      <c r="N184" s="87"/>
      <c r="O184" s="446" t="str">
        <f t="shared" si="21"/>
        <v/>
      </c>
      <c r="P184" s="446" t="str">
        <f t="shared" si="22"/>
        <v/>
      </c>
      <c r="Q184" s="446" t="str">
        <f t="shared" si="23"/>
        <v/>
      </c>
      <c r="R184" s="446" t="str">
        <f t="shared" si="24"/>
        <v/>
      </c>
    </row>
    <row r="185" spans="1:18" s="37" customFormat="1" ht="14.25" customHeight="1">
      <c r="A185" s="515" t="str">
        <f t="shared" si="25"/>
        <v/>
      </c>
      <c r="B185" s="460"/>
      <c r="C185" s="447">
        <f t="shared" si="20"/>
        <v>0</v>
      </c>
      <c r="D185" s="201"/>
      <c r="E185" s="209"/>
      <c r="F185" s="209"/>
      <c r="G185" s="209"/>
      <c r="H185" s="209"/>
      <c r="I185" s="209"/>
      <c r="J185" s="209"/>
      <c r="K185" s="208"/>
      <c r="L185" s="206"/>
      <c r="M185" s="207"/>
      <c r="N185" s="87"/>
      <c r="O185" s="446" t="str">
        <f t="shared" si="21"/>
        <v/>
      </c>
      <c r="P185" s="446" t="str">
        <f t="shared" si="22"/>
        <v/>
      </c>
      <c r="Q185" s="446" t="str">
        <f t="shared" si="23"/>
        <v/>
      </c>
      <c r="R185" s="446" t="str">
        <f t="shared" si="24"/>
        <v/>
      </c>
    </row>
    <row r="186" spans="1:18" s="37" customFormat="1" ht="14.25" customHeight="1">
      <c r="A186" s="515" t="str">
        <f t="shared" si="25"/>
        <v/>
      </c>
      <c r="B186" s="460"/>
      <c r="C186" s="447">
        <f t="shared" si="20"/>
        <v>0</v>
      </c>
      <c r="D186" s="201"/>
      <c r="E186" s="209"/>
      <c r="F186" s="209"/>
      <c r="G186" s="209"/>
      <c r="H186" s="209"/>
      <c r="I186" s="209"/>
      <c r="J186" s="209"/>
      <c r="K186" s="208"/>
      <c r="L186" s="206"/>
      <c r="M186" s="207"/>
      <c r="N186" s="87"/>
      <c r="O186" s="446" t="str">
        <f t="shared" si="21"/>
        <v/>
      </c>
      <c r="P186" s="446" t="str">
        <f t="shared" si="22"/>
        <v/>
      </c>
      <c r="Q186" s="446" t="str">
        <f t="shared" si="23"/>
        <v/>
      </c>
      <c r="R186" s="446" t="str">
        <f t="shared" si="24"/>
        <v/>
      </c>
    </row>
    <row r="187" spans="1:18" s="37" customFormat="1" ht="14.25" customHeight="1">
      <c r="A187" s="515" t="str">
        <f t="shared" si="25"/>
        <v/>
      </c>
      <c r="B187" s="460"/>
      <c r="C187" s="447">
        <f t="shared" si="20"/>
        <v>0</v>
      </c>
      <c r="D187" s="201"/>
      <c r="E187" s="209"/>
      <c r="F187" s="209"/>
      <c r="G187" s="209"/>
      <c r="H187" s="209"/>
      <c r="I187" s="209"/>
      <c r="J187" s="209"/>
      <c r="K187" s="208"/>
      <c r="L187" s="206"/>
      <c r="M187" s="207"/>
      <c r="N187" s="87"/>
      <c r="O187" s="446" t="str">
        <f t="shared" si="21"/>
        <v/>
      </c>
      <c r="P187" s="446" t="str">
        <f t="shared" si="22"/>
        <v/>
      </c>
      <c r="Q187" s="446" t="str">
        <f t="shared" si="23"/>
        <v/>
      </c>
      <c r="R187" s="446" t="str">
        <f t="shared" si="24"/>
        <v/>
      </c>
    </row>
    <row r="188" spans="1:18" s="37" customFormat="1" ht="14.25" customHeight="1">
      <c r="A188" s="515" t="str">
        <f t="shared" si="25"/>
        <v/>
      </c>
      <c r="B188" s="460"/>
      <c r="C188" s="447">
        <f t="shared" si="20"/>
        <v>0</v>
      </c>
      <c r="D188" s="201"/>
      <c r="E188" s="209"/>
      <c r="F188" s="209"/>
      <c r="G188" s="209"/>
      <c r="H188" s="209"/>
      <c r="I188" s="209"/>
      <c r="J188" s="209"/>
      <c r="K188" s="208"/>
      <c r="L188" s="206"/>
      <c r="M188" s="207"/>
      <c r="N188" s="87"/>
      <c r="O188" s="446" t="str">
        <f t="shared" si="21"/>
        <v/>
      </c>
      <c r="P188" s="446" t="str">
        <f t="shared" si="22"/>
        <v/>
      </c>
      <c r="Q188" s="446" t="str">
        <f t="shared" si="23"/>
        <v/>
      </c>
      <c r="R188" s="446" t="str">
        <f t="shared" si="24"/>
        <v/>
      </c>
    </row>
    <row r="189" spans="1:18" s="37" customFormat="1" ht="14.25" customHeight="1">
      <c r="A189" s="515" t="str">
        <f t="shared" si="25"/>
        <v/>
      </c>
      <c r="B189" s="460"/>
      <c r="C189" s="447">
        <f t="shared" si="20"/>
        <v>0</v>
      </c>
      <c r="D189" s="201"/>
      <c r="E189" s="209"/>
      <c r="F189" s="209"/>
      <c r="G189" s="209"/>
      <c r="H189" s="209"/>
      <c r="I189" s="209"/>
      <c r="J189" s="209"/>
      <c r="K189" s="208"/>
      <c r="L189" s="206"/>
      <c r="M189" s="207"/>
      <c r="N189" s="87"/>
      <c r="O189" s="446" t="str">
        <f t="shared" si="21"/>
        <v/>
      </c>
      <c r="P189" s="446" t="str">
        <f t="shared" si="22"/>
        <v/>
      </c>
      <c r="Q189" s="446" t="str">
        <f t="shared" si="23"/>
        <v/>
      </c>
      <c r="R189" s="446" t="str">
        <f t="shared" si="24"/>
        <v/>
      </c>
    </row>
    <row r="190" spans="1:18" s="37" customFormat="1" ht="14.25" customHeight="1">
      <c r="A190" s="515" t="str">
        <f t="shared" si="25"/>
        <v/>
      </c>
      <c r="B190" s="460"/>
      <c r="C190" s="447">
        <f t="shared" si="20"/>
        <v>0</v>
      </c>
      <c r="D190" s="201"/>
      <c r="E190" s="209"/>
      <c r="F190" s="209"/>
      <c r="G190" s="209"/>
      <c r="H190" s="209"/>
      <c r="I190" s="209"/>
      <c r="J190" s="209"/>
      <c r="K190" s="208"/>
      <c r="L190" s="206"/>
      <c r="M190" s="207"/>
      <c r="N190" s="87"/>
      <c r="O190" s="446" t="str">
        <f t="shared" si="21"/>
        <v/>
      </c>
      <c r="P190" s="446" t="str">
        <f t="shared" si="22"/>
        <v/>
      </c>
      <c r="Q190" s="446" t="str">
        <f t="shared" si="23"/>
        <v/>
      </c>
      <c r="R190" s="446" t="str">
        <f t="shared" si="24"/>
        <v/>
      </c>
    </row>
    <row r="191" spans="1:18" s="37" customFormat="1" ht="14.25" customHeight="1">
      <c r="A191" s="515" t="str">
        <f t="shared" si="25"/>
        <v/>
      </c>
      <c r="B191" s="460"/>
      <c r="C191" s="447">
        <f t="shared" si="20"/>
        <v>0</v>
      </c>
      <c r="D191" s="201"/>
      <c r="E191" s="209"/>
      <c r="F191" s="209"/>
      <c r="G191" s="209"/>
      <c r="H191" s="209"/>
      <c r="I191" s="209"/>
      <c r="J191" s="209"/>
      <c r="K191" s="208"/>
      <c r="L191" s="206"/>
      <c r="M191" s="207"/>
      <c r="N191" s="87"/>
      <c r="O191" s="446" t="str">
        <f t="shared" si="21"/>
        <v/>
      </c>
      <c r="P191" s="446" t="str">
        <f t="shared" si="22"/>
        <v/>
      </c>
      <c r="Q191" s="446" t="str">
        <f t="shared" si="23"/>
        <v/>
      </c>
      <c r="R191" s="446" t="str">
        <f t="shared" si="24"/>
        <v/>
      </c>
    </row>
    <row r="192" spans="1:18" s="37" customFormat="1" ht="14.25" customHeight="1">
      <c r="A192" s="515" t="str">
        <f t="shared" si="25"/>
        <v/>
      </c>
      <c r="B192" s="460"/>
      <c r="C192" s="447">
        <f t="shared" si="20"/>
        <v>0</v>
      </c>
      <c r="D192" s="201"/>
      <c r="E192" s="209"/>
      <c r="F192" s="209"/>
      <c r="G192" s="209"/>
      <c r="H192" s="209"/>
      <c r="I192" s="209"/>
      <c r="J192" s="209"/>
      <c r="K192" s="208"/>
      <c r="L192" s="206"/>
      <c r="M192" s="207"/>
      <c r="N192" s="87"/>
      <c r="O192" s="446" t="str">
        <f t="shared" si="21"/>
        <v/>
      </c>
      <c r="P192" s="446" t="str">
        <f t="shared" si="22"/>
        <v/>
      </c>
      <c r="Q192" s="446" t="str">
        <f t="shared" si="23"/>
        <v/>
      </c>
      <c r="R192" s="446" t="str">
        <f t="shared" si="24"/>
        <v/>
      </c>
    </row>
    <row r="193" spans="1:19" s="37" customFormat="1" ht="14.25" customHeight="1">
      <c r="A193" s="515" t="str">
        <f t="shared" si="25"/>
        <v/>
      </c>
      <c r="B193" s="460"/>
      <c r="C193" s="447">
        <f t="shared" si="20"/>
        <v>0</v>
      </c>
      <c r="D193" s="201"/>
      <c r="E193" s="209"/>
      <c r="F193" s="209"/>
      <c r="G193" s="209"/>
      <c r="H193" s="209"/>
      <c r="I193" s="209"/>
      <c r="J193" s="209"/>
      <c r="K193" s="208"/>
      <c r="L193" s="206"/>
      <c r="M193" s="207"/>
      <c r="N193" s="87"/>
      <c r="O193" s="446" t="str">
        <f t="shared" si="21"/>
        <v/>
      </c>
      <c r="P193" s="446" t="str">
        <f t="shared" si="22"/>
        <v/>
      </c>
      <c r="Q193" s="446" t="str">
        <f t="shared" si="23"/>
        <v/>
      </c>
      <c r="R193" s="446" t="str">
        <f t="shared" si="24"/>
        <v/>
      </c>
    </row>
    <row r="194" spans="1:19" s="37" customFormat="1" ht="14.25" customHeight="1">
      <c r="A194" s="515" t="str">
        <f t="shared" si="25"/>
        <v/>
      </c>
      <c r="B194" s="460"/>
      <c r="C194" s="447">
        <f t="shared" si="20"/>
        <v>0</v>
      </c>
      <c r="D194" s="201"/>
      <c r="E194" s="209"/>
      <c r="F194" s="209"/>
      <c r="G194" s="209"/>
      <c r="H194" s="209"/>
      <c r="I194" s="209"/>
      <c r="J194" s="209"/>
      <c r="K194" s="208"/>
      <c r="L194" s="206"/>
      <c r="M194" s="207"/>
      <c r="N194" s="87"/>
      <c r="O194" s="446" t="str">
        <f t="shared" si="21"/>
        <v/>
      </c>
      <c r="P194" s="446" t="str">
        <f t="shared" si="22"/>
        <v/>
      </c>
      <c r="Q194" s="446" t="str">
        <f t="shared" si="23"/>
        <v/>
      </c>
      <c r="R194" s="446" t="str">
        <f t="shared" si="24"/>
        <v/>
      </c>
    </row>
    <row r="195" spans="1:19" s="37" customFormat="1" ht="14.25" customHeight="1">
      <c r="A195" s="515" t="str">
        <f t="shared" si="25"/>
        <v/>
      </c>
      <c r="B195" s="460"/>
      <c r="C195" s="447">
        <f t="shared" si="20"/>
        <v>0</v>
      </c>
      <c r="D195" s="201"/>
      <c r="E195" s="209"/>
      <c r="F195" s="209"/>
      <c r="G195" s="209"/>
      <c r="H195" s="209"/>
      <c r="I195" s="209"/>
      <c r="J195" s="209"/>
      <c r="K195" s="208"/>
      <c r="L195" s="206"/>
      <c r="M195" s="207"/>
      <c r="N195" s="87"/>
      <c r="O195" s="446" t="str">
        <f t="shared" si="21"/>
        <v/>
      </c>
      <c r="P195" s="446" t="str">
        <f t="shared" si="22"/>
        <v/>
      </c>
      <c r="Q195" s="446" t="str">
        <f t="shared" si="23"/>
        <v/>
      </c>
      <c r="R195" s="446" t="str">
        <f t="shared" si="24"/>
        <v/>
      </c>
    </row>
    <row r="196" spans="1:19" s="37" customFormat="1" ht="14.25" customHeight="1">
      <c r="A196" s="515" t="str">
        <f t="shared" si="25"/>
        <v/>
      </c>
      <c r="B196" s="460"/>
      <c r="C196" s="447">
        <f t="shared" si="20"/>
        <v>0</v>
      </c>
      <c r="D196" s="201"/>
      <c r="E196" s="209"/>
      <c r="F196" s="209"/>
      <c r="G196" s="209"/>
      <c r="H196" s="209"/>
      <c r="I196" s="209"/>
      <c r="J196" s="209"/>
      <c r="K196" s="208"/>
      <c r="L196" s="206"/>
      <c r="M196" s="207"/>
      <c r="N196" s="87"/>
      <c r="O196" s="446" t="str">
        <f t="shared" si="21"/>
        <v/>
      </c>
      <c r="P196" s="446" t="str">
        <f t="shared" si="22"/>
        <v/>
      </c>
      <c r="Q196" s="446" t="str">
        <f t="shared" si="23"/>
        <v/>
      </c>
      <c r="R196" s="446" t="str">
        <f t="shared" si="24"/>
        <v/>
      </c>
    </row>
    <row r="197" spans="1:19" s="37" customFormat="1" ht="14.25" customHeight="1">
      <c r="A197" s="515" t="str">
        <f t="shared" si="25"/>
        <v/>
      </c>
      <c r="B197" s="460"/>
      <c r="C197" s="447">
        <f t="shared" si="20"/>
        <v>0</v>
      </c>
      <c r="D197" s="201"/>
      <c r="E197" s="209"/>
      <c r="F197" s="209"/>
      <c r="G197" s="209"/>
      <c r="H197" s="209"/>
      <c r="I197" s="209"/>
      <c r="J197" s="209"/>
      <c r="K197" s="208"/>
      <c r="L197" s="206"/>
      <c r="M197" s="207"/>
      <c r="N197" s="87"/>
      <c r="O197" s="446" t="str">
        <f t="shared" si="21"/>
        <v/>
      </c>
      <c r="P197" s="446" t="str">
        <f t="shared" si="22"/>
        <v/>
      </c>
      <c r="Q197" s="446" t="str">
        <f t="shared" si="23"/>
        <v/>
      </c>
      <c r="R197" s="446" t="str">
        <f t="shared" si="24"/>
        <v/>
      </c>
    </row>
    <row r="198" spans="1:19" s="37" customFormat="1" ht="14.25" customHeight="1">
      <c r="A198" s="515" t="str">
        <f t="shared" si="25"/>
        <v/>
      </c>
      <c r="B198" s="460"/>
      <c r="C198" s="447">
        <f t="shared" si="20"/>
        <v>0</v>
      </c>
      <c r="D198" s="201"/>
      <c r="E198" s="201"/>
      <c r="F198" s="201"/>
      <c r="G198" s="201"/>
      <c r="H198" s="201"/>
      <c r="I198" s="201"/>
      <c r="J198" s="201"/>
      <c r="K198" s="208"/>
      <c r="L198" s="206"/>
      <c r="M198" s="207"/>
      <c r="N198" s="87"/>
      <c r="O198" s="446" t="str">
        <f t="shared" si="21"/>
        <v/>
      </c>
      <c r="P198" s="446" t="str">
        <f t="shared" si="22"/>
        <v/>
      </c>
      <c r="Q198" s="446" t="str">
        <f t="shared" si="23"/>
        <v/>
      </c>
      <c r="R198" s="446" t="str">
        <f t="shared" si="24"/>
        <v/>
      </c>
    </row>
    <row r="199" spans="1:19" s="37" customFormat="1" ht="14.25" customHeight="1">
      <c r="A199" s="515" t="str">
        <f t="shared" si="25"/>
        <v/>
      </c>
      <c r="B199" s="460"/>
      <c r="C199" s="447">
        <f t="shared" si="20"/>
        <v>0</v>
      </c>
      <c r="D199" s="201"/>
      <c r="E199" s="201"/>
      <c r="F199" s="201"/>
      <c r="G199" s="201"/>
      <c r="H199" s="201"/>
      <c r="I199" s="201"/>
      <c r="J199" s="201"/>
      <c r="K199" s="210"/>
      <c r="L199" s="206"/>
      <c r="M199" s="207"/>
      <c r="N199" s="87"/>
      <c r="O199" s="446" t="str">
        <f t="shared" si="21"/>
        <v/>
      </c>
      <c r="P199" s="446" t="str">
        <f t="shared" si="22"/>
        <v/>
      </c>
      <c r="Q199" s="446" t="str">
        <f t="shared" si="23"/>
        <v/>
      </c>
      <c r="R199" s="446" t="str">
        <f t="shared" si="24"/>
        <v/>
      </c>
    </row>
    <row r="200" spans="1:19" s="37" customFormat="1" ht="14.25" customHeight="1">
      <c r="A200" s="515" t="str">
        <f t="shared" si="25"/>
        <v/>
      </c>
      <c r="B200" s="460"/>
      <c r="C200" s="447">
        <f t="shared" si="20"/>
        <v>0</v>
      </c>
      <c r="D200" s="201"/>
      <c r="E200" s="201"/>
      <c r="F200" s="201"/>
      <c r="G200" s="201"/>
      <c r="H200" s="201"/>
      <c r="I200" s="201"/>
      <c r="J200" s="201"/>
      <c r="K200" s="210"/>
      <c r="L200" s="206"/>
      <c r="M200" s="207"/>
      <c r="N200" s="87"/>
      <c r="O200" s="446" t="str">
        <f t="shared" si="21"/>
        <v/>
      </c>
      <c r="P200" s="446" t="str">
        <f t="shared" si="22"/>
        <v/>
      </c>
      <c r="Q200" s="446" t="str">
        <f t="shared" si="23"/>
        <v/>
      </c>
      <c r="R200" s="446" t="str">
        <f t="shared" si="24"/>
        <v/>
      </c>
    </row>
    <row r="201" spans="1:19" s="37" customFormat="1" ht="14.25" customHeight="1">
      <c r="A201" s="515" t="str">
        <f t="shared" si="25"/>
        <v/>
      </c>
      <c r="B201" s="460"/>
      <c r="C201" s="447">
        <f t="shared" si="20"/>
        <v>0</v>
      </c>
      <c r="D201" s="201"/>
      <c r="E201" s="201"/>
      <c r="F201" s="201"/>
      <c r="G201" s="201"/>
      <c r="H201" s="201"/>
      <c r="I201" s="201"/>
      <c r="J201" s="201"/>
      <c r="K201" s="210"/>
      <c r="L201" s="206"/>
      <c r="M201" s="207"/>
      <c r="N201" s="87"/>
      <c r="O201" s="446" t="str">
        <f t="shared" si="21"/>
        <v/>
      </c>
      <c r="P201" s="446" t="str">
        <f t="shared" si="22"/>
        <v/>
      </c>
      <c r="Q201" s="446" t="str">
        <f t="shared" si="23"/>
        <v/>
      </c>
      <c r="R201" s="446" t="str">
        <f t="shared" si="24"/>
        <v/>
      </c>
    </row>
    <row r="202" spans="1:19" s="37" customFormat="1" ht="14.25" customHeight="1">
      <c r="A202" s="515" t="str">
        <f t="shared" si="25"/>
        <v/>
      </c>
      <c r="B202" s="460"/>
      <c r="C202" s="447">
        <f t="shared" si="20"/>
        <v>0</v>
      </c>
      <c r="D202" s="201"/>
      <c r="E202" s="201"/>
      <c r="F202" s="201"/>
      <c r="G202" s="201"/>
      <c r="H202" s="201"/>
      <c r="I202" s="201"/>
      <c r="J202" s="201"/>
      <c r="K202" s="210"/>
      <c r="L202" s="206"/>
      <c r="M202" s="207"/>
      <c r="N202" s="87"/>
      <c r="O202" s="446" t="str">
        <f t="shared" si="21"/>
        <v/>
      </c>
      <c r="P202" s="446" t="str">
        <f t="shared" si="22"/>
        <v/>
      </c>
      <c r="Q202" s="446" t="str">
        <f t="shared" si="23"/>
        <v/>
      </c>
      <c r="R202" s="446" t="str">
        <f t="shared" si="24"/>
        <v/>
      </c>
    </row>
    <row r="203" spans="1:19" s="37" customFormat="1" ht="14.25" customHeight="1">
      <c r="A203" s="515" t="str">
        <f t="shared" si="25"/>
        <v/>
      </c>
      <c r="B203" s="460"/>
      <c r="C203" s="447">
        <f t="shared" si="20"/>
        <v>0</v>
      </c>
      <c r="D203" s="201"/>
      <c r="E203" s="201"/>
      <c r="F203" s="201"/>
      <c r="G203" s="201"/>
      <c r="H203" s="201"/>
      <c r="I203" s="201"/>
      <c r="J203" s="201"/>
      <c r="K203" s="210"/>
      <c r="L203" s="206"/>
      <c r="M203" s="207"/>
      <c r="N203" s="87"/>
      <c r="O203" s="446" t="str">
        <f t="shared" si="21"/>
        <v/>
      </c>
      <c r="P203" s="446" t="str">
        <f t="shared" si="22"/>
        <v/>
      </c>
      <c r="Q203" s="446" t="str">
        <f t="shared" si="23"/>
        <v/>
      </c>
      <c r="R203" s="446" t="str">
        <f t="shared" si="24"/>
        <v/>
      </c>
    </row>
    <row r="204" spans="1:19" s="37" customFormat="1" ht="14.25" customHeight="1">
      <c r="A204" s="515" t="str">
        <f t="shared" si="25"/>
        <v/>
      </c>
      <c r="B204" s="460"/>
      <c r="C204" s="447">
        <f t="shared" si="20"/>
        <v>0</v>
      </c>
      <c r="D204" s="201"/>
      <c r="E204" s="201"/>
      <c r="F204" s="201"/>
      <c r="G204" s="201"/>
      <c r="H204" s="201"/>
      <c r="I204" s="201"/>
      <c r="J204" s="201"/>
      <c r="K204" s="210"/>
      <c r="L204" s="206"/>
      <c r="M204" s="207"/>
      <c r="N204" s="87"/>
      <c r="O204" s="446" t="str">
        <f t="shared" si="21"/>
        <v/>
      </c>
      <c r="P204" s="446" t="str">
        <f t="shared" si="22"/>
        <v/>
      </c>
      <c r="Q204" s="446" t="str">
        <f t="shared" si="23"/>
        <v/>
      </c>
      <c r="R204" s="446" t="str">
        <f t="shared" si="24"/>
        <v/>
      </c>
    </row>
    <row r="205" spans="1:19" s="37" customFormat="1" ht="14.25" customHeight="1">
      <c r="A205" s="516" t="str">
        <f t="shared" si="25"/>
        <v/>
      </c>
      <c r="B205" s="200"/>
      <c r="C205" s="448">
        <f t="shared" si="20"/>
        <v>0</v>
      </c>
      <c r="D205" s="202"/>
      <c r="E205" s="202"/>
      <c r="F205" s="202"/>
      <c r="G205" s="202"/>
      <c r="H205" s="202"/>
      <c r="I205" s="202"/>
      <c r="J205" s="202"/>
      <c r="K205" s="212"/>
      <c r="L205" s="213"/>
      <c r="M205" s="214"/>
      <c r="N205" s="87"/>
      <c r="O205" s="446" t="str">
        <f t="shared" si="21"/>
        <v/>
      </c>
      <c r="P205" s="446" t="str">
        <f t="shared" si="22"/>
        <v/>
      </c>
      <c r="Q205" s="446" t="str">
        <f t="shared" si="23"/>
        <v/>
      </c>
      <c r="R205" s="446" t="str">
        <f t="shared" si="24"/>
        <v/>
      </c>
    </row>
    <row r="206" spans="1:19" s="37" customFormat="1" ht="15.75" customHeight="1">
      <c r="A206" s="235"/>
      <c r="B206" s="231"/>
      <c r="C206" s="232"/>
      <c r="D206" s="232"/>
      <c r="E206" s="232"/>
      <c r="F206" s="232"/>
      <c r="G206" s="232"/>
      <c r="H206" s="232"/>
      <c r="I206" s="232"/>
      <c r="J206" s="232" t="s">
        <v>1514</v>
      </c>
      <c r="K206" s="232"/>
      <c r="L206" s="232"/>
      <c r="M206" s="260"/>
      <c r="N206" s="219"/>
      <c r="S206" s="27"/>
    </row>
    <row r="207" spans="1:19" s="37" customFormat="1" ht="15.75" customHeight="1">
      <c r="A207" s="261" t="s">
        <v>235</v>
      </c>
      <c r="B207" s="235"/>
      <c r="C207" s="232"/>
      <c r="D207" s="232"/>
      <c r="E207" s="232"/>
      <c r="F207" s="232"/>
      <c r="G207" s="232"/>
      <c r="H207" s="232"/>
      <c r="I207" s="232"/>
      <c r="J207" s="584" t="s">
        <v>236</v>
      </c>
      <c r="K207" s="584"/>
      <c r="L207" s="584"/>
      <c r="M207" s="240"/>
      <c r="N207" s="109"/>
      <c r="S207" s="27"/>
    </row>
    <row r="208" spans="1:19" s="37" customFormat="1" ht="15.75" customHeight="1">
      <c r="A208" s="261"/>
      <c r="B208" s="235"/>
      <c r="C208" s="232"/>
      <c r="D208" s="232"/>
      <c r="E208" s="232"/>
      <c r="F208" s="232"/>
      <c r="G208" s="232"/>
      <c r="H208" s="232"/>
      <c r="I208" s="232"/>
      <c r="J208" s="595"/>
      <c r="K208" s="595"/>
      <c r="L208" s="595"/>
      <c r="M208" s="262"/>
      <c r="N208" s="111"/>
      <c r="O208" s="219"/>
      <c r="P208" s="219"/>
      <c r="Q208" s="219"/>
      <c r="R208" s="27"/>
      <c r="S208" s="27"/>
    </row>
    <row r="209" spans="1:19" s="37" customFormat="1" ht="15.75" customHeight="1">
      <c r="A209" s="232"/>
      <c r="B209" s="235"/>
      <c r="C209" s="232"/>
      <c r="D209" s="232"/>
      <c r="E209" s="232"/>
      <c r="F209" s="232"/>
      <c r="G209" s="232"/>
      <c r="H209" s="232"/>
      <c r="I209" s="232"/>
      <c r="J209" s="232"/>
      <c r="K209" s="232"/>
      <c r="L209" s="232"/>
      <c r="M209" s="263"/>
      <c r="N209" s="65"/>
      <c r="R209" s="27"/>
      <c r="S209" s="27"/>
    </row>
    <row r="210" spans="1:19" s="37" customFormat="1" ht="15.75" customHeight="1">
      <c r="A210" s="261"/>
      <c r="B210" s="235"/>
      <c r="C210" s="232"/>
      <c r="D210" s="232"/>
      <c r="E210" s="232"/>
      <c r="F210" s="232"/>
      <c r="G210" s="232"/>
      <c r="H210" s="232"/>
      <c r="I210" s="232"/>
      <c r="J210" s="232"/>
      <c r="K210" s="232"/>
      <c r="L210" s="232"/>
      <c r="M210" s="263"/>
      <c r="N210" s="65"/>
      <c r="R210" s="27"/>
      <c r="S210" s="27"/>
    </row>
    <row r="211" spans="1:19" s="37" customFormat="1" ht="15.75" customHeight="1">
      <c r="A211" s="261"/>
      <c r="B211" s="235"/>
      <c r="C211" s="232"/>
      <c r="D211" s="232"/>
      <c r="E211" s="232"/>
      <c r="F211" s="232"/>
      <c r="G211" s="232"/>
      <c r="H211" s="232"/>
      <c r="I211" s="232"/>
      <c r="J211" s="232"/>
      <c r="K211" s="232"/>
      <c r="L211" s="232"/>
      <c r="M211" s="263"/>
      <c r="N211" s="65"/>
      <c r="O211" s="65"/>
      <c r="R211" s="27"/>
      <c r="S211" s="27"/>
    </row>
    <row r="212" spans="1:19" s="37" customFormat="1" ht="15.75" customHeight="1">
      <c r="A212" s="261"/>
      <c r="B212" s="235"/>
      <c r="C212" s="232"/>
      <c r="D212" s="232"/>
      <c r="E212" s="232"/>
      <c r="F212" s="232"/>
      <c r="G212" s="232"/>
      <c r="H212" s="232"/>
      <c r="I212" s="232"/>
      <c r="J212" s="232"/>
      <c r="K212" s="232"/>
      <c r="L212" s="232"/>
      <c r="M212" s="263"/>
      <c r="N212" s="66"/>
      <c r="O212" s="65"/>
      <c r="R212" s="27"/>
      <c r="S212" s="27"/>
    </row>
    <row r="213" spans="1:19" s="37" customFormat="1" ht="15.75" customHeight="1">
      <c r="A213" s="261"/>
      <c r="B213" s="235"/>
      <c r="C213" s="232"/>
      <c r="D213" s="232"/>
      <c r="E213" s="232"/>
      <c r="F213" s="232"/>
      <c r="G213" s="232"/>
      <c r="H213" s="232"/>
      <c r="I213" s="232"/>
      <c r="J213" s="264"/>
      <c r="K213" s="264" t="s">
        <v>1508</v>
      </c>
      <c r="L213" s="264"/>
      <c r="M213" s="264"/>
      <c r="N213" s="64"/>
      <c r="O213" s="65"/>
      <c r="R213" s="27"/>
      <c r="S213" s="27"/>
    </row>
    <row r="214" spans="1:19" s="37" customFormat="1" ht="15.95" customHeight="1">
      <c r="A214" s="31" t="s">
        <v>272</v>
      </c>
      <c r="B214" s="580" t="s">
        <v>242</v>
      </c>
      <c r="C214" s="580"/>
      <c r="D214" s="580"/>
      <c r="E214" s="580"/>
      <c r="F214" s="580"/>
      <c r="G214" s="580"/>
      <c r="H214" s="580"/>
      <c r="I214" s="580"/>
      <c r="J214" s="580"/>
      <c r="K214" s="238" t="s">
        <v>1333</v>
      </c>
      <c r="L214" s="241"/>
      <c r="M214" s="241"/>
      <c r="N214" s="110"/>
      <c r="R214" s="27"/>
    </row>
    <row r="215" spans="1:19" s="37" customFormat="1" ht="15.95" customHeight="1">
      <c r="A215" s="34" t="s">
        <v>110</v>
      </c>
      <c r="B215" s="598" t="s">
        <v>71</v>
      </c>
      <c r="C215" s="598"/>
      <c r="D215" s="598"/>
      <c r="E215" s="598"/>
      <c r="F215" s="617"/>
      <c r="G215" s="617"/>
      <c r="H215" s="617"/>
      <c r="I215" s="617"/>
      <c r="J215" s="617"/>
      <c r="K215" s="259" t="str">
        <f>Bia!$C$10</f>
        <v>Tr.CĐ Kỹ thuật Lý Tự Trọng TP HCM</v>
      </c>
      <c r="L215" s="265"/>
      <c r="M215" s="265"/>
      <c r="N215" s="71"/>
      <c r="R215" s="27"/>
    </row>
    <row r="216" spans="1:19" s="37" customFormat="1" ht="15.95" customHeight="1">
      <c r="A216" s="34" t="s">
        <v>111</v>
      </c>
      <c r="B216" s="235"/>
      <c r="C216" s="584" t="s">
        <v>200</v>
      </c>
      <c r="D216" s="584"/>
      <c r="E216" s="584"/>
      <c r="F216" s="584"/>
      <c r="G216" s="584"/>
      <c r="H216" s="584"/>
      <c r="I216" s="584"/>
      <c r="J216" s="243"/>
      <c r="K216" s="241"/>
      <c r="L216" s="241"/>
      <c r="M216" s="241"/>
      <c r="N216" s="110"/>
      <c r="O216" s="110"/>
      <c r="P216" s="450"/>
    </row>
    <row r="217" spans="1:19" s="37" customFormat="1" ht="15.95" customHeight="1">
      <c r="A217" s="34" t="s">
        <v>112</v>
      </c>
      <c r="B217" s="235"/>
      <c r="C217" s="584" t="s">
        <v>201</v>
      </c>
      <c r="D217" s="584"/>
      <c r="E217" s="584"/>
      <c r="F217" s="584"/>
      <c r="G217" s="584"/>
      <c r="H217" s="584"/>
      <c r="I217" s="584"/>
      <c r="J217" s="243"/>
      <c r="K217" s="241"/>
      <c r="L217" s="241"/>
      <c r="M217" s="241"/>
      <c r="N217" s="110"/>
      <c r="O217" s="449"/>
      <c r="P217" s="38"/>
    </row>
    <row r="218" spans="1:19" s="37" customFormat="1" ht="15.95" customHeight="1">
      <c r="A218" s="35" t="s">
        <v>208</v>
      </c>
      <c r="B218" s="235" t="s">
        <v>1503</v>
      </c>
      <c r="C218" s="235"/>
      <c r="D218" s="235"/>
      <c r="E218" s="235"/>
      <c r="F218" s="235"/>
      <c r="G218" s="235"/>
      <c r="H218" s="235"/>
      <c r="I218" s="235"/>
      <c r="J218" s="235"/>
      <c r="K218" s="241"/>
      <c r="L218" s="241"/>
      <c r="M218" s="241"/>
      <c r="N218" s="110"/>
      <c r="O218" s="110"/>
      <c r="P218" s="38"/>
    </row>
    <row r="219" spans="1:19" s="37" customFormat="1" ht="9.75" customHeight="1">
      <c r="A219" s="63"/>
      <c r="B219" s="244"/>
      <c r="C219" s="245"/>
      <c r="D219" s="243"/>
      <c r="E219" s="243"/>
      <c r="F219" s="243"/>
      <c r="G219" s="243"/>
      <c r="H219" s="243"/>
      <c r="I219" s="243"/>
      <c r="J219" s="243"/>
      <c r="K219" s="246"/>
      <c r="L219" s="246"/>
      <c r="M219" s="246"/>
      <c r="N219" s="82"/>
      <c r="O219" s="110"/>
      <c r="P219" s="38"/>
    </row>
    <row r="220" spans="1:19" s="37" customFormat="1" ht="24" customHeight="1">
      <c r="A220" s="83"/>
      <c r="B220" s="84" t="s">
        <v>243</v>
      </c>
      <c r="C220" s="84" t="s">
        <v>176</v>
      </c>
      <c r="D220" s="612" t="s">
        <v>185</v>
      </c>
      <c r="E220" s="613"/>
      <c r="F220" s="614"/>
      <c r="G220" s="85" t="s">
        <v>1332</v>
      </c>
      <c r="H220" s="86"/>
      <c r="I220" s="86"/>
      <c r="J220" s="86"/>
      <c r="K220" s="609" t="s">
        <v>169</v>
      </c>
      <c r="L220" s="610"/>
      <c r="M220" s="611"/>
      <c r="N220" s="87"/>
      <c r="O220" s="110"/>
      <c r="P220" s="38"/>
    </row>
    <row r="221" spans="1:19" s="37" customFormat="1" ht="15.95" customHeight="1">
      <c r="A221" s="88"/>
      <c r="B221" s="84" t="s">
        <v>244</v>
      </c>
      <c r="C221" s="84" t="s">
        <v>245</v>
      </c>
      <c r="D221" s="13" t="s">
        <v>160</v>
      </c>
      <c r="E221" s="615" t="s">
        <v>184</v>
      </c>
      <c r="F221" s="616"/>
      <c r="G221" s="12" t="s">
        <v>248</v>
      </c>
      <c r="H221" s="12" t="s">
        <v>248</v>
      </c>
      <c r="I221" s="12" t="s">
        <v>248</v>
      </c>
      <c r="J221" s="12" t="s">
        <v>248</v>
      </c>
      <c r="K221" s="89"/>
      <c r="L221" s="39"/>
      <c r="M221" s="90"/>
      <c r="N221" s="87"/>
      <c r="O221" s="82"/>
      <c r="P221" s="38"/>
    </row>
    <row r="222" spans="1:19" s="37" customFormat="1" ht="15.95" customHeight="1">
      <c r="A222" s="88"/>
      <c r="B222" s="84"/>
      <c r="C222" s="84"/>
      <c r="D222" s="84"/>
      <c r="E222" s="13" t="s">
        <v>1331</v>
      </c>
      <c r="F222" s="13" t="s">
        <v>246</v>
      </c>
      <c r="G222" s="13" t="s">
        <v>249</v>
      </c>
      <c r="H222" s="13" t="s">
        <v>250</v>
      </c>
      <c r="I222" s="13" t="s">
        <v>251</v>
      </c>
      <c r="J222" s="13" t="s">
        <v>252</v>
      </c>
      <c r="K222" s="91"/>
      <c r="L222" s="92"/>
      <c r="M222" s="93"/>
      <c r="N222" s="87"/>
      <c r="O222" s="27"/>
      <c r="P222" s="27"/>
    </row>
    <row r="223" spans="1:19" s="37" customFormat="1" ht="15.95" customHeight="1">
      <c r="A223" s="58" t="s">
        <v>147</v>
      </c>
      <c r="B223" s="58">
        <v>1</v>
      </c>
      <c r="C223" s="58">
        <v>2</v>
      </c>
      <c r="D223" s="58">
        <v>3</v>
      </c>
      <c r="E223" s="58">
        <v>4</v>
      </c>
      <c r="F223" s="58">
        <v>5</v>
      </c>
      <c r="G223" s="58">
        <v>6</v>
      </c>
      <c r="H223" s="58">
        <v>7</v>
      </c>
      <c r="I223" s="58">
        <v>8</v>
      </c>
      <c r="J223" s="58">
        <v>9</v>
      </c>
      <c r="K223" s="618">
        <v>10</v>
      </c>
      <c r="L223" s="619"/>
      <c r="M223" s="620"/>
      <c r="N223" s="87"/>
      <c r="O223" s="27"/>
      <c r="P223" s="27"/>
    </row>
    <row r="224" spans="1:19" s="94" customFormat="1" ht="14.25" customHeight="1">
      <c r="A224" s="121" t="s">
        <v>176</v>
      </c>
      <c r="B224" s="120"/>
      <c r="C224" s="119">
        <f t="shared" ref="C224:J224" si="26">SUM(C225:C282)</f>
        <v>0</v>
      </c>
      <c r="D224" s="119">
        <f t="shared" si="26"/>
        <v>0</v>
      </c>
      <c r="E224" s="119">
        <f t="shared" si="26"/>
        <v>0</v>
      </c>
      <c r="F224" s="119">
        <f t="shared" si="26"/>
        <v>0</v>
      </c>
      <c r="G224" s="119">
        <f t="shared" si="26"/>
        <v>0</v>
      </c>
      <c r="H224" s="119">
        <f t="shared" si="26"/>
        <v>0</v>
      </c>
      <c r="I224" s="119">
        <f t="shared" si="26"/>
        <v>0</v>
      </c>
      <c r="J224" s="119">
        <f t="shared" si="26"/>
        <v>0</v>
      </c>
      <c r="K224" s="96"/>
      <c r="L224" s="97"/>
      <c r="M224" s="98"/>
      <c r="N224" s="87"/>
      <c r="O224" s="446" t="str">
        <f>IF(OR(C224&lt;D224,C224&lt;F224,C224&lt;E224),"Er","")</f>
        <v/>
      </c>
      <c r="P224" s="446" t="str">
        <f>IF(OR(C224&lt;D224,D224&lt;F224),"Er","")</f>
        <v/>
      </c>
      <c r="Q224" s="446" t="str">
        <f>IF(OR(C224&lt;E224,E224&lt;F224),"Er","")</f>
        <v/>
      </c>
      <c r="R224" s="446" t="str">
        <f>IF(OR(C224&lt;F224,D224&lt;F224,E224&lt;F224),"Er","")</f>
        <v/>
      </c>
    </row>
    <row r="225" spans="1:18" s="94" customFormat="1" ht="14.25" customHeight="1">
      <c r="A225" s="515" t="str">
        <f t="shared" ref="A225:A256" si="27">IF(ISNA( VLOOKUP(B225,NGHANH_CD_LIST,2,FALSE)),"",VLOOKUP(B225,NGHANH_CD_LIST,2,FALSE))</f>
        <v/>
      </c>
      <c r="B225" s="460"/>
      <c r="C225" s="459">
        <f>SUM(G225:J225)</f>
        <v>0</v>
      </c>
      <c r="D225" s="201"/>
      <c r="E225" s="201"/>
      <c r="F225" s="201"/>
      <c r="G225" s="201"/>
      <c r="H225" s="201"/>
      <c r="I225" s="201"/>
      <c r="J225" s="201"/>
      <c r="K225" s="216"/>
      <c r="L225" s="217"/>
      <c r="M225" s="218"/>
      <c r="N225" s="87"/>
      <c r="O225" s="446" t="str">
        <f t="shared" ref="O225:O281" si="28">IF(OR(C225&lt;D225,C225&lt;F225,C225&lt;E225),"Er","")</f>
        <v/>
      </c>
      <c r="P225" s="446" t="str">
        <f t="shared" ref="P225:P282" si="29">IF(OR(C225&lt;D225,D225&lt;F225),"Er","")</f>
        <v/>
      </c>
      <c r="Q225" s="446" t="str">
        <f t="shared" ref="Q225:Q282" si="30">IF(OR(C225&lt;E225,E225&lt;F225),"Er","")</f>
        <v/>
      </c>
      <c r="R225" s="446" t="str">
        <f t="shared" ref="R225:R282" si="31">IF(OR(C225&lt;F225,D225&lt;F225,E225&lt;F225),"Er","")</f>
        <v/>
      </c>
    </row>
    <row r="226" spans="1:18" s="37" customFormat="1" ht="14.25" customHeight="1">
      <c r="A226" s="515" t="str">
        <f t="shared" si="27"/>
        <v/>
      </c>
      <c r="B226" s="460"/>
      <c r="C226" s="447">
        <f t="shared" ref="C226:C282" si="32">SUM(G226:J226)</f>
        <v>0</v>
      </c>
      <c r="D226" s="201"/>
      <c r="E226" s="201"/>
      <c r="F226" s="201"/>
      <c r="G226" s="201"/>
      <c r="H226" s="201"/>
      <c r="I226" s="201"/>
      <c r="J226" s="201"/>
      <c r="K226" s="205" t="s">
        <v>546</v>
      </c>
      <c r="L226" s="206"/>
      <c r="M226" s="207"/>
      <c r="N226" s="87"/>
      <c r="O226" s="446" t="str">
        <f t="shared" si="28"/>
        <v/>
      </c>
      <c r="P226" s="446" t="str">
        <f t="shared" si="29"/>
        <v/>
      </c>
      <c r="Q226" s="446" t="str">
        <f t="shared" si="30"/>
        <v/>
      </c>
      <c r="R226" s="446" t="str">
        <f t="shared" si="31"/>
        <v/>
      </c>
    </row>
    <row r="227" spans="1:18" s="37" customFormat="1" ht="14.25" customHeight="1">
      <c r="A227" s="515" t="str">
        <f t="shared" si="27"/>
        <v/>
      </c>
      <c r="B227" s="460"/>
      <c r="C227" s="447">
        <f t="shared" si="32"/>
        <v>0</v>
      </c>
      <c r="D227" s="201"/>
      <c r="E227" s="201"/>
      <c r="F227" s="201"/>
      <c r="G227" s="201"/>
      <c r="H227" s="201"/>
      <c r="I227" s="201"/>
      <c r="J227" s="201"/>
      <c r="K227" s="205" t="s">
        <v>116</v>
      </c>
      <c r="L227" s="206"/>
      <c r="M227" s="207"/>
      <c r="N227" s="87"/>
      <c r="O227" s="446" t="str">
        <f t="shared" si="28"/>
        <v/>
      </c>
      <c r="P227" s="446" t="str">
        <f t="shared" si="29"/>
        <v/>
      </c>
      <c r="Q227" s="446" t="str">
        <f t="shared" si="30"/>
        <v/>
      </c>
      <c r="R227" s="446" t="str">
        <f t="shared" si="31"/>
        <v/>
      </c>
    </row>
    <row r="228" spans="1:18" s="37" customFormat="1" ht="14.25" customHeight="1">
      <c r="A228" s="515" t="str">
        <f t="shared" si="27"/>
        <v/>
      </c>
      <c r="B228" s="460"/>
      <c r="C228" s="447">
        <f t="shared" si="32"/>
        <v>0</v>
      </c>
      <c r="D228" s="201"/>
      <c r="E228" s="201"/>
      <c r="F228" s="201"/>
      <c r="G228" s="201"/>
      <c r="H228" s="201"/>
      <c r="I228" s="201"/>
      <c r="J228" s="201"/>
      <c r="K228" s="205" t="s">
        <v>275</v>
      </c>
      <c r="L228" s="206"/>
      <c r="M228" s="207"/>
      <c r="N228" s="87"/>
      <c r="O228" s="446" t="str">
        <f t="shared" si="28"/>
        <v/>
      </c>
      <c r="P228" s="446" t="str">
        <f t="shared" si="29"/>
        <v/>
      </c>
      <c r="Q228" s="446" t="str">
        <f t="shared" si="30"/>
        <v/>
      </c>
      <c r="R228" s="446" t="str">
        <f t="shared" si="31"/>
        <v/>
      </c>
    </row>
    <row r="229" spans="1:18" s="37" customFormat="1" ht="14.25" customHeight="1">
      <c r="A229" s="515" t="str">
        <f t="shared" si="27"/>
        <v/>
      </c>
      <c r="B229" s="460"/>
      <c r="C229" s="447">
        <f t="shared" si="32"/>
        <v>0</v>
      </c>
      <c r="D229" s="201"/>
      <c r="E229" s="201"/>
      <c r="F229" s="201"/>
      <c r="G229" s="201"/>
      <c r="H229" s="201"/>
      <c r="I229" s="201"/>
      <c r="J229" s="201"/>
      <c r="K229" s="205"/>
      <c r="L229" s="206"/>
      <c r="M229" s="207"/>
      <c r="N229" s="87"/>
      <c r="O229" s="446" t="str">
        <f t="shared" si="28"/>
        <v/>
      </c>
      <c r="P229" s="446" t="str">
        <f t="shared" si="29"/>
        <v/>
      </c>
      <c r="Q229" s="446" t="str">
        <f t="shared" si="30"/>
        <v/>
      </c>
      <c r="R229" s="446" t="str">
        <f t="shared" si="31"/>
        <v/>
      </c>
    </row>
    <row r="230" spans="1:18" s="37" customFormat="1" ht="14.25" customHeight="1">
      <c r="A230" s="515" t="str">
        <f t="shared" si="27"/>
        <v/>
      </c>
      <c r="B230" s="460"/>
      <c r="C230" s="447">
        <f t="shared" si="32"/>
        <v>0</v>
      </c>
      <c r="D230" s="201"/>
      <c r="E230" s="201"/>
      <c r="F230" s="201"/>
      <c r="G230" s="201"/>
      <c r="H230" s="201"/>
      <c r="I230" s="201"/>
      <c r="J230" s="201"/>
      <c r="K230" s="208"/>
      <c r="L230" s="206"/>
      <c r="M230" s="207"/>
      <c r="N230" s="87"/>
      <c r="O230" s="446" t="str">
        <f t="shared" si="28"/>
        <v/>
      </c>
      <c r="P230" s="446" t="str">
        <f t="shared" si="29"/>
        <v/>
      </c>
      <c r="Q230" s="446" t="str">
        <f t="shared" si="30"/>
        <v/>
      </c>
      <c r="R230" s="446" t="str">
        <f t="shared" si="31"/>
        <v/>
      </c>
    </row>
    <row r="231" spans="1:18" s="37" customFormat="1" ht="14.25" customHeight="1">
      <c r="A231" s="515" t="str">
        <f t="shared" si="27"/>
        <v/>
      </c>
      <c r="B231" s="460"/>
      <c r="C231" s="447">
        <f t="shared" si="32"/>
        <v>0</v>
      </c>
      <c r="D231" s="201"/>
      <c r="E231" s="201"/>
      <c r="F231" s="201"/>
      <c r="G231" s="201"/>
      <c r="H231" s="201"/>
      <c r="I231" s="201"/>
      <c r="J231" s="201"/>
      <c r="K231" s="208"/>
      <c r="L231" s="206"/>
      <c r="M231" s="207"/>
      <c r="N231" s="87"/>
      <c r="O231" s="446" t="str">
        <f t="shared" si="28"/>
        <v/>
      </c>
      <c r="P231" s="446" t="str">
        <f t="shared" si="29"/>
        <v/>
      </c>
      <c r="Q231" s="446" t="str">
        <f t="shared" si="30"/>
        <v/>
      </c>
      <c r="R231" s="446" t="str">
        <f t="shared" si="31"/>
        <v/>
      </c>
    </row>
    <row r="232" spans="1:18" s="37" customFormat="1" ht="14.25" customHeight="1">
      <c r="A232" s="515" t="str">
        <f t="shared" si="27"/>
        <v/>
      </c>
      <c r="B232" s="460"/>
      <c r="C232" s="447">
        <f t="shared" si="32"/>
        <v>0</v>
      </c>
      <c r="D232" s="201"/>
      <c r="E232" s="209"/>
      <c r="F232" s="209"/>
      <c r="G232" s="209"/>
      <c r="H232" s="209"/>
      <c r="I232" s="209"/>
      <c r="J232" s="209"/>
      <c r="K232" s="208"/>
      <c r="L232" s="206"/>
      <c r="M232" s="207"/>
      <c r="N232" s="87"/>
      <c r="O232" s="446" t="str">
        <f t="shared" si="28"/>
        <v/>
      </c>
      <c r="P232" s="446" t="str">
        <f t="shared" si="29"/>
        <v/>
      </c>
      <c r="Q232" s="446" t="str">
        <f t="shared" si="30"/>
        <v/>
      </c>
      <c r="R232" s="446" t="str">
        <f t="shared" si="31"/>
        <v/>
      </c>
    </row>
    <row r="233" spans="1:18" s="37" customFormat="1" ht="14.25" customHeight="1">
      <c r="A233" s="515" t="str">
        <f t="shared" si="27"/>
        <v/>
      </c>
      <c r="B233" s="460"/>
      <c r="C233" s="447">
        <f t="shared" si="32"/>
        <v>0</v>
      </c>
      <c r="D233" s="201"/>
      <c r="E233" s="209"/>
      <c r="F233" s="209"/>
      <c r="G233" s="209"/>
      <c r="H233" s="209"/>
      <c r="I233" s="209"/>
      <c r="J233" s="209"/>
      <c r="K233" s="208"/>
      <c r="L233" s="206"/>
      <c r="M233" s="207"/>
      <c r="N233" s="87"/>
      <c r="O233" s="446" t="str">
        <f t="shared" si="28"/>
        <v/>
      </c>
      <c r="P233" s="446" t="str">
        <f t="shared" si="29"/>
        <v/>
      </c>
      <c r="Q233" s="446" t="str">
        <f t="shared" si="30"/>
        <v/>
      </c>
      <c r="R233" s="446" t="str">
        <f t="shared" si="31"/>
        <v/>
      </c>
    </row>
    <row r="234" spans="1:18" s="37" customFormat="1" ht="14.25" customHeight="1">
      <c r="A234" s="515" t="str">
        <f t="shared" si="27"/>
        <v/>
      </c>
      <c r="B234" s="460"/>
      <c r="C234" s="447">
        <f t="shared" si="32"/>
        <v>0</v>
      </c>
      <c r="D234" s="201"/>
      <c r="E234" s="209"/>
      <c r="F234" s="209"/>
      <c r="G234" s="209"/>
      <c r="H234" s="209"/>
      <c r="I234" s="209"/>
      <c r="J234" s="209"/>
      <c r="K234" s="208"/>
      <c r="L234" s="206"/>
      <c r="M234" s="207"/>
      <c r="N234" s="87"/>
      <c r="O234" s="446" t="str">
        <f t="shared" si="28"/>
        <v/>
      </c>
      <c r="P234" s="446" t="str">
        <f t="shared" si="29"/>
        <v/>
      </c>
      <c r="Q234" s="446" t="str">
        <f t="shared" si="30"/>
        <v/>
      </c>
      <c r="R234" s="446" t="str">
        <f t="shared" si="31"/>
        <v/>
      </c>
    </row>
    <row r="235" spans="1:18" s="37" customFormat="1" ht="14.25" customHeight="1">
      <c r="A235" s="515" t="str">
        <f t="shared" si="27"/>
        <v/>
      </c>
      <c r="B235" s="460"/>
      <c r="C235" s="447">
        <f t="shared" si="32"/>
        <v>0</v>
      </c>
      <c r="D235" s="201"/>
      <c r="E235" s="209"/>
      <c r="F235" s="209"/>
      <c r="G235" s="209"/>
      <c r="H235" s="209"/>
      <c r="I235" s="209"/>
      <c r="J235" s="209"/>
      <c r="K235" s="208"/>
      <c r="L235" s="206"/>
      <c r="M235" s="207"/>
      <c r="N235" s="87"/>
      <c r="O235" s="446" t="str">
        <f t="shared" si="28"/>
        <v/>
      </c>
      <c r="P235" s="446" t="str">
        <f t="shared" si="29"/>
        <v/>
      </c>
      <c r="Q235" s="446" t="str">
        <f t="shared" si="30"/>
        <v/>
      </c>
      <c r="R235" s="446" t="str">
        <f t="shared" si="31"/>
        <v/>
      </c>
    </row>
    <row r="236" spans="1:18" s="37" customFormat="1" ht="14.25" customHeight="1">
      <c r="A236" s="515" t="str">
        <f t="shared" si="27"/>
        <v/>
      </c>
      <c r="B236" s="460"/>
      <c r="C236" s="447">
        <f t="shared" si="32"/>
        <v>0</v>
      </c>
      <c r="D236" s="201"/>
      <c r="E236" s="209"/>
      <c r="F236" s="209"/>
      <c r="G236" s="209"/>
      <c r="H236" s="209"/>
      <c r="I236" s="209"/>
      <c r="J236" s="209"/>
      <c r="K236" s="208"/>
      <c r="L236" s="206"/>
      <c r="M236" s="207"/>
      <c r="N236" s="87"/>
      <c r="O236" s="446" t="str">
        <f t="shared" si="28"/>
        <v/>
      </c>
      <c r="P236" s="446" t="str">
        <f t="shared" si="29"/>
        <v/>
      </c>
      <c r="Q236" s="446" t="str">
        <f t="shared" si="30"/>
        <v/>
      </c>
      <c r="R236" s="446" t="str">
        <f t="shared" si="31"/>
        <v/>
      </c>
    </row>
    <row r="237" spans="1:18" s="37" customFormat="1" ht="14.25" customHeight="1">
      <c r="A237" s="515" t="str">
        <f t="shared" si="27"/>
        <v/>
      </c>
      <c r="B237" s="460"/>
      <c r="C237" s="447">
        <f t="shared" si="32"/>
        <v>0</v>
      </c>
      <c r="D237" s="201"/>
      <c r="E237" s="209"/>
      <c r="F237" s="209"/>
      <c r="G237" s="209"/>
      <c r="H237" s="209"/>
      <c r="I237" s="209"/>
      <c r="J237" s="209"/>
      <c r="K237" s="208"/>
      <c r="L237" s="206"/>
      <c r="M237" s="207"/>
      <c r="N237" s="87"/>
      <c r="O237" s="446" t="str">
        <f t="shared" si="28"/>
        <v/>
      </c>
      <c r="P237" s="446" t="str">
        <f t="shared" si="29"/>
        <v/>
      </c>
      <c r="Q237" s="446" t="str">
        <f t="shared" si="30"/>
        <v/>
      </c>
      <c r="R237" s="446" t="str">
        <f t="shared" si="31"/>
        <v/>
      </c>
    </row>
    <row r="238" spans="1:18" s="37" customFormat="1" ht="14.25" customHeight="1">
      <c r="A238" s="515" t="str">
        <f t="shared" si="27"/>
        <v/>
      </c>
      <c r="B238" s="460"/>
      <c r="C238" s="447">
        <f t="shared" si="32"/>
        <v>0</v>
      </c>
      <c r="D238" s="201"/>
      <c r="E238" s="209"/>
      <c r="F238" s="209"/>
      <c r="G238" s="209"/>
      <c r="H238" s="209"/>
      <c r="I238" s="209"/>
      <c r="J238" s="209"/>
      <c r="K238" s="208"/>
      <c r="L238" s="206"/>
      <c r="M238" s="207"/>
      <c r="N238" s="87"/>
      <c r="O238" s="446" t="str">
        <f t="shared" si="28"/>
        <v/>
      </c>
      <c r="P238" s="446" t="str">
        <f t="shared" si="29"/>
        <v/>
      </c>
      <c r="Q238" s="446" t="str">
        <f t="shared" si="30"/>
        <v/>
      </c>
      <c r="R238" s="446" t="str">
        <f t="shared" si="31"/>
        <v/>
      </c>
    </row>
    <row r="239" spans="1:18" s="37" customFormat="1" ht="14.25" customHeight="1">
      <c r="A239" s="515" t="str">
        <f t="shared" si="27"/>
        <v/>
      </c>
      <c r="B239" s="460"/>
      <c r="C239" s="447">
        <f t="shared" si="32"/>
        <v>0</v>
      </c>
      <c r="D239" s="201"/>
      <c r="E239" s="209"/>
      <c r="F239" s="209"/>
      <c r="G239" s="209"/>
      <c r="H239" s="209"/>
      <c r="I239" s="209"/>
      <c r="J239" s="209"/>
      <c r="K239" s="208"/>
      <c r="L239" s="206"/>
      <c r="M239" s="207"/>
      <c r="N239" s="87"/>
      <c r="O239" s="446" t="str">
        <f t="shared" si="28"/>
        <v/>
      </c>
      <c r="P239" s="446" t="str">
        <f t="shared" si="29"/>
        <v/>
      </c>
      <c r="Q239" s="446" t="str">
        <f t="shared" si="30"/>
        <v/>
      </c>
      <c r="R239" s="446" t="str">
        <f t="shared" si="31"/>
        <v/>
      </c>
    </row>
    <row r="240" spans="1:18" s="37" customFormat="1" ht="14.25" customHeight="1">
      <c r="A240" s="515" t="str">
        <f t="shared" si="27"/>
        <v/>
      </c>
      <c r="B240" s="460"/>
      <c r="C240" s="447">
        <f t="shared" si="32"/>
        <v>0</v>
      </c>
      <c r="D240" s="201"/>
      <c r="E240" s="209"/>
      <c r="F240" s="209"/>
      <c r="G240" s="209"/>
      <c r="H240" s="209"/>
      <c r="I240" s="209"/>
      <c r="J240" s="209"/>
      <c r="K240" s="208"/>
      <c r="L240" s="206"/>
      <c r="M240" s="207"/>
      <c r="N240" s="87"/>
      <c r="O240" s="446" t="str">
        <f t="shared" si="28"/>
        <v/>
      </c>
      <c r="P240" s="446" t="str">
        <f t="shared" si="29"/>
        <v/>
      </c>
      <c r="Q240" s="446" t="str">
        <f t="shared" si="30"/>
        <v/>
      </c>
      <c r="R240" s="446" t="str">
        <f t="shared" si="31"/>
        <v/>
      </c>
    </row>
    <row r="241" spans="1:18" s="37" customFormat="1" ht="14.25" customHeight="1">
      <c r="A241" s="515" t="str">
        <f t="shared" si="27"/>
        <v/>
      </c>
      <c r="B241" s="460"/>
      <c r="C241" s="447">
        <f t="shared" si="32"/>
        <v>0</v>
      </c>
      <c r="D241" s="201"/>
      <c r="E241" s="209"/>
      <c r="F241" s="209"/>
      <c r="G241" s="209"/>
      <c r="H241" s="209"/>
      <c r="I241" s="209"/>
      <c r="J241" s="209"/>
      <c r="K241" s="208"/>
      <c r="L241" s="206"/>
      <c r="M241" s="207"/>
      <c r="N241" s="87"/>
      <c r="O241" s="446" t="str">
        <f t="shared" si="28"/>
        <v/>
      </c>
      <c r="P241" s="446" t="str">
        <f t="shared" si="29"/>
        <v/>
      </c>
      <c r="Q241" s="446" t="str">
        <f t="shared" si="30"/>
        <v/>
      </c>
      <c r="R241" s="446" t="str">
        <f t="shared" si="31"/>
        <v/>
      </c>
    </row>
    <row r="242" spans="1:18" s="37" customFormat="1" ht="14.25" customHeight="1">
      <c r="A242" s="515" t="str">
        <f t="shared" si="27"/>
        <v/>
      </c>
      <c r="B242" s="460"/>
      <c r="C242" s="447">
        <f t="shared" si="32"/>
        <v>0</v>
      </c>
      <c r="D242" s="201"/>
      <c r="E242" s="209"/>
      <c r="F242" s="209"/>
      <c r="G242" s="209"/>
      <c r="H242" s="209"/>
      <c r="I242" s="209"/>
      <c r="J242" s="209"/>
      <c r="K242" s="208"/>
      <c r="L242" s="206"/>
      <c r="M242" s="207"/>
      <c r="N242" s="87"/>
      <c r="O242" s="446" t="str">
        <f t="shared" si="28"/>
        <v/>
      </c>
      <c r="P242" s="446" t="str">
        <f t="shared" si="29"/>
        <v/>
      </c>
      <c r="Q242" s="446" t="str">
        <f t="shared" si="30"/>
        <v/>
      </c>
      <c r="R242" s="446" t="str">
        <f t="shared" si="31"/>
        <v/>
      </c>
    </row>
    <row r="243" spans="1:18" s="37" customFormat="1" ht="14.25" customHeight="1">
      <c r="A243" s="515" t="str">
        <f t="shared" si="27"/>
        <v/>
      </c>
      <c r="B243" s="460"/>
      <c r="C243" s="447">
        <f t="shared" si="32"/>
        <v>0</v>
      </c>
      <c r="D243" s="201"/>
      <c r="E243" s="209"/>
      <c r="F243" s="209"/>
      <c r="G243" s="209"/>
      <c r="H243" s="209"/>
      <c r="I243" s="209"/>
      <c r="J243" s="209"/>
      <c r="K243" s="208"/>
      <c r="L243" s="206"/>
      <c r="M243" s="207"/>
      <c r="N243" s="87"/>
      <c r="O243" s="446" t="str">
        <f t="shared" si="28"/>
        <v/>
      </c>
      <c r="P243" s="446" t="str">
        <f t="shared" si="29"/>
        <v/>
      </c>
      <c r="Q243" s="446" t="str">
        <f t="shared" si="30"/>
        <v/>
      </c>
      <c r="R243" s="446" t="str">
        <f t="shared" si="31"/>
        <v/>
      </c>
    </row>
    <row r="244" spans="1:18" s="37" customFormat="1" ht="14.25" customHeight="1">
      <c r="A244" s="515" t="str">
        <f t="shared" si="27"/>
        <v/>
      </c>
      <c r="B244" s="460"/>
      <c r="C244" s="447">
        <f t="shared" si="32"/>
        <v>0</v>
      </c>
      <c r="D244" s="201"/>
      <c r="E244" s="209"/>
      <c r="F244" s="209"/>
      <c r="G244" s="209"/>
      <c r="H244" s="209"/>
      <c r="I244" s="209"/>
      <c r="J244" s="209"/>
      <c r="K244" s="208"/>
      <c r="L244" s="206"/>
      <c r="M244" s="207"/>
      <c r="N244" s="87"/>
      <c r="O244" s="446" t="str">
        <f t="shared" si="28"/>
        <v/>
      </c>
      <c r="P244" s="446" t="str">
        <f t="shared" si="29"/>
        <v/>
      </c>
      <c r="Q244" s="446" t="str">
        <f t="shared" si="30"/>
        <v/>
      </c>
      <c r="R244" s="446" t="str">
        <f t="shared" si="31"/>
        <v/>
      </c>
    </row>
    <row r="245" spans="1:18" s="37" customFormat="1" ht="14.25" customHeight="1">
      <c r="A245" s="515" t="str">
        <f t="shared" si="27"/>
        <v/>
      </c>
      <c r="B245" s="460"/>
      <c r="C245" s="447">
        <f t="shared" si="32"/>
        <v>0</v>
      </c>
      <c r="D245" s="201"/>
      <c r="E245" s="209"/>
      <c r="F245" s="209"/>
      <c r="G245" s="209"/>
      <c r="H245" s="209"/>
      <c r="I245" s="209"/>
      <c r="J245" s="209"/>
      <c r="K245" s="208"/>
      <c r="L245" s="206"/>
      <c r="M245" s="207"/>
      <c r="N245" s="87"/>
      <c r="O245" s="446" t="str">
        <f t="shared" si="28"/>
        <v/>
      </c>
      <c r="P245" s="446" t="str">
        <f t="shared" si="29"/>
        <v/>
      </c>
      <c r="Q245" s="446" t="str">
        <f t="shared" si="30"/>
        <v/>
      </c>
      <c r="R245" s="446" t="str">
        <f t="shared" si="31"/>
        <v/>
      </c>
    </row>
    <row r="246" spans="1:18" s="37" customFormat="1" ht="14.25" customHeight="1">
      <c r="A246" s="515" t="str">
        <f t="shared" si="27"/>
        <v/>
      </c>
      <c r="B246" s="460"/>
      <c r="C246" s="447">
        <f t="shared" si="32"/>
        <v>0</v>
      </c>
      <c r="D246" s="201"/>
      <c r="E246" s="209"/>
      <c r="F246" s="209"/>
      <c r="G246" s="209"/>
      <c r="H246" s="209"/>
      <c r="I246" s="209"/>
      <c r="J246" s="209"/>
      <c r="K246" s="208"/>
      <c r="L246" s="206"/>
      <c r="M246" s="207"/>
      <c r="N246" s="87"/>
      <c r="O246" s="446" t="str">
        <f t="shared" si="28"/>
        <v/>
      </c>
      <c r="P246" s="446" t="str">
        <f t="shared" si="29"/>
        <v/>
      </c>
      <c r="Q246" s="446" t="str">
        <f t="shared" si="30"/>
        <v/>
      </c>
      <c r="R246" s="446" t="str">
        <f t="shared" si="31"/>
        <v/>
      </c>
    </row>
    <row r="247" spans="1:18" s="37" customFormat="1" ht="14.25" customHeight="1">
      <c r="A247" s="515" t="str">
        <f t="shared" si="27"/>
        <v/>
      </c>
      <c r="B247" s="460"/>
      <c r="C247" s="447">
        <f t="shared" si="32"/>
        <v>0</v>
      </c>
      <c r="D247" s="201"/>
      <c r="E247" s="209"/>
      <c r="F247" s="209"/>
      <c r="G247" s="209"/>
      <c r="H247" s="209"/>
      <c r="I247" s="209"/>
      <c r="J247" s="209"/>
      <c r="K247" s="208"/>
      <c r="L247" s="206"/>
      <c r="M247" s="207"/>
      <c r="N247" s="87"/>
      <c r="O247" s="446" t="str">
        <f t="shared" si="28"/>
        <v/>
      </c>
      <c r="P247" s="446" t="str">
        <f t="shared" si="29"/>
        <v/>
      </c>
      <c r="Q247" s="446" t="str">
        <f t="shared" si="30"/>
        <v/>
      </c>
      <c r="R247" s="446" t="str">
        <f t="shared" si="31"/>
        <v/>
      </c>
    </row>
    <row r="248" spans="1:18" s="37" customFormat="1" ht="14.25" customHeight="1">
      <c r="A248" s="515" t="str">
        <f t="shared" si="27"/>
        <v/>
      </c>
      <c r="B248" s="460"/>
      <c r="C248" s="447">
        <f t="shared" si="32"/>
        <v>0</v>
      </c>
      <c r="D248" s="201"/>
      <c r="E248" s="209"/>
      <c r="F248" s="209"/>
      <c r="G248" s="209"/>
      <c r="H248" s="209"/>
      <c r="I248" s="209"/>
      <c r="J248" s="209"/>
      <c r="K248" s="208"/>
      <c r="L248" s="206"/>
      <c r="M248" s="207"/>
      <c r="N248" s="87"/>
      <c r="O248" s="446" t="str">
        <f t="shared" si="28"/>
        <v/>
      </c>
      <c r="P248" s="446" t="str">
        <f t="shared" si="29"/>
        <v/>
      </c>
      <c r="Q248" s="446" t="str">
        <f t="shared" si="30"/>
        <v/>
      </c>
      <c r="R248" s="446" t="str">
        <f t="shared" si="31"/>
        <v/>
      </c>
    </row>
    <row r="249" spans="1:18" s="37" customFormat="1" ht="14.25" customHeight="1">
      <c r="A249" s="515" t="str">
        <f t="shared" si="27"/>
        <v/>
      </c>
      <c r="B249" s="460"/>
      <c r="C249" s="447">
        <f t="shared" si="32"/>
        <v>0</v>
      </c>
      <c r="D249" s="201"/>
      <c r="E249" s="209"/>
      <c r="F249" s="209"/>
      <c r="G249" s="209"/>
      <c r="H249" s="209"/>
      <c r="I249" s="209"/>
      <c r="J249" s="209"/>
      <c r="K249" s="208"/>
      <c r="L249" s="206"/>
      <c r="M249" s="207"/>
      <c r="N249" s="87"/>
      <c r="O249" s="446" t="str">
        <f t="shared" si="28"/>
        <v/>
      </c>
      <c r="P249" s="446" t="str">
        <f t="shared" si="29"/>
        <v/>
      </c>
      <c r="Q249" s="446" t="str">
        <f t="shared" si="30"/>
        <v/>
      </c>
      <c r="R249" s="446" t="str">
        <f t="shared" si="31"/>
        <v/>
      </c>
    </row>
    <row r="250" spans="1:18" s="37" customFormat="1" ht="14.25" customHeight="1">
      <c r="A250" s="515" t="str">
        <f t="shared" si="27"/>
        <v/>
      </c>
      <c r="B250" s="460"/>
      <c r="C250" s="447">
        <f t="shared" si="32"/>
        <v>0</v>
      </c>
      <c r="D250" s="201"/>
      <c r="E250" s="209"/>
      <c r="F250" s="209"/>
      <c r="G250" s="209"/>
      <c r="H250" s="209"/>
      <c r="I250" s="209"/>
      <c r="J250" s="209"/>
      <c r="K250" s="208"/>
      <c r="L250" s="206"/>
      <c r="M250" s="207"/>
      <c r="N250" s="87"/>
      <c r="O250" s="446" t="str">
        <f t="shared" si="28"/>
        <v/>
      </c>
      <c r="P250" s="446" t="str">
        <f t="shared" si="29"/>
        <v/>
      </c>
      <c r="Q250" s="446" t="str">
        <f t="shared" si="30"/>
        <v/>
      </c>
      <c r="R250" s="446" t="str">
        <f t="shared" si="31"/>
        <v/>
      </c>
    </row>
    <row r="251" spans="1:18" s="37" customFormat="1" ht="14.25" customHeight="1">
      <c r="A251" s="515" t="str">
        <f t="shared" si="27"/>
        <v/>
      </c>
      <c r="B251" s="460"/>
      <c r="C251" s="447">
        <f t="shared" si="32"/>
        <v>0</v>
      </c>
      <c r="D251" s="201"/>
      <c r="E251" s="209"/>
      <c r="F251" s="209"/>
      <c r="G251" s="209"/>
      <c r="H251" s="209"/>
      <c r="I251" s="209"/>
      <c r="J251" s="209"/>
      <c r="K251" s="208"/>
      <c r="L251" s="206"/>
      <c r="M251" s="207"/>
      <c r="N251" s="87"/>
      <c r="O251" s="446" t="str">
        <f t="shared" si="28"/>
        <v/>
      </c>
      <c r="P251" s="446" t="str">
        <f t="shared" si="29"/>
        <v/>
      </c>
      <c r="Q251" s="446" t="str">
        <f t="shared" si="30"/>
        <v/>
      </c>
      <c r="R251" s="446" t="str">
        <f t="shared" si="31"/>
        <v/>
      </c>
    </row>
    <row r="252" spans="1:18" s="37" customFormat="1" ht="14.25" customHeight="1">
      <c r="A252" s="515" t="str">
        <f t="shared" si="27"/>
        <v/>
      </c>
      <c r="B252" s="460"/>
      <c r="C252" s="447">
        <f t="shared" si="32"/>
        <v>0</v>
      </c>
      <c r="D252" s="201"/>
      <c r="E252" s="209"/>
      <c r="F252" s="209"/>
      <c r="G252" s="209"/>
      <c r="H252" s="209"/>
      <c r="I252" s="209"/>
      <c r="J252" s="209"/>
      <c r="K252" s="208"/>
      <c r="L252" s="206"/>
      <c r="M252" s="207"/>
      <c r="N252" s="87"/>
      <c r="O252" s="446" t="str">
        <f t="shared" si="28"/>
        <v/>
      </c>
      <c r="P252" s="446" t="str">
        <f t="shared" si="29"/>
        <v/>
      </c>
      <c r="Q252" s="446" t="str">
        <f t="shared" si="30"/>
        <v/>
      </c>
      <c r="R252" s="446" t="str">
        <f t="shared" si="31"/>
        <v/>
      </c>
    </row>
    <row r="253" spans="1:18" s="37" customFormat="1" ht="14.25" customHeight="1">
      <c r="A253" s="515" t="str">
        <f t="shared" si="27"/>
        <v/>
      </c>
      <c r="B253" s="460"/>
      <c r="C253" s="447">
        <f t="shared" si="32"/>
        <v>0</v>
      </c>
      <c r="D253" s="201"/>
      <c r="E253" s="209"/>
      <c r="F253" s="209"/>
      <c r="G253" s="209"/>
      <c r="H253" s="209"/>
      <c r="I253" s="209"/>
      <c r="J253" s="209"/>
      <c r="K253" s="208"/>
      <c r="L253" s="206"/>
      <c r="M253" s="207"/>
      <c r="N253" s="87"/>
      <c r="O253" s="446" t="str">
        <f t="shared" si="28"/>
        <v/>
      </c>
      <c r="P253" s="446" t="str">
        <f t="shared" si="29"/>
        <v/>
      </c>
      <c r="Q253" s="446" t="str">
        <f t="shared" si="30"/>
        <v/>
      </c>
      <c r="R253" s="446" t="str">
        <f t="shared" si="31"/>
        <v/>
      </c>
    </row>
    <row r="254" spans="1:18" s="37" customFormat="1" ht="14.25" customHeight="1">
      <c r="A254" s="515" t="str">
        <f t="shared" si="27"/>
        <v/>
      </c>
      <c r="B254" s="460"/>
      <c r="C254" s="447">
        <f t="shared" si="32"/>
        <v>0</v>
      </c>
      <c r="D254" s="201"/>
      <c r="E254" s="209"/>
      <c r="F254" s="209"/>
      <c r="G254" s="209"/>
      <c r="H254" s="209"/>
      <c r="I254" s="209"/>
      <c r="J254" s="209"/>
      <c r="K254" s="208"/>
      <c r="L254" s="206"/>
      <c r="M254" s="207"/>
      <c r="N254" s="87"/>
      <c r="O254" s="446" t="str">
        <f t="shared" si="28"/>
        <v/>
      </c>
      <c r="P254" s="446" t="str">
        <f t="shared" si="29"/>
        <v/>
      </c>
      <c r="Q254" s="446" t="str">
        <f t="shared" si="30"/>
        <v/>
      </c>
      <c r="R254" s="446" t="str">
        <f t="shared" si="31"/>
        <v/>
      </c>
    </row>
    <row r="255" spans="1:18" s="37" customFormat="1" ht="14.25" customHeight="1">
      <c r="A255" s="515" t="str">
        <f t="shared" si="27"/>
        <v/>
      </c>
      <c r="B255" s="460"/>
      <c r="C255" s="447">
        <f t="shared" si="32"/>
        <v>0</v>
      </c>
      <c r="D255" s="201"/>
      <c r="E255" s="209"/>
      <c r="F255" s="209"/>
      <c r="G255" s="209"/>
      <c r="H255" s="209"/>
      <c r="I255" s="209"/>
      <c r="J255" s="209"/>
      <c r="K255" s="208"/>
      <c r="L255" s="206"/>
      <c r="M255" s="207"/>
      <c r="N255" s="87"/>
      <c r="O255" s="446" t="str">
        <f t="shared" si="28"/>
        <v/>
      </c>
      <c r="P255" s="446" t="str">
        <f t="shared" si="29"/>
        <v/>
      </c>
      <c r="Q255" s="446" t="str">
        <f t="shared" si="30"/>
        <v/>
      </c>
      <c r="R255" s="446" t="str">
        <f t="shared" si="31"/>
        <v/>
      </c>
    </row>
    <row r="256" spans="1:18" s="37" customFormat="1" ht="14.25" customHeight="1">
      <c r="A256" s="515" t="str">
        <f t="shared" si="27"/>
        <v/>
      </c>
      <c r="B256" s="460"/>
      <c r="C256" s="447">
        <f t="shared" si="32"/>
        <v>0</v>
      </c>
      <c r="D256" s="201"/>
      <c r="E256" s="209"/>
      <c r="F256" s="209"/>
      <c r="G256" s="209"/>
      <c r="H256" s="209"/>
      <c r="I256" s="209"/>
      <c r="J256" s="209"/>
      <c r="K256" s="208"/>
      <c r="L256" s="206"/>
      <c r="M256" s="207"/>
      <c r="N256" s="87"/>
      <c r="O256" s="446" t="str">
        <f t="shared" si="28"/>
        <v/>
      </c>
      <c r="P256" s="446" t="str">
        <f t="shared" si="29"/>
        <v/>
      </c>
      <c r="Q256" s="446" t="str">
        <f t="shared" si="30"/>
        <v/>
      </c>
      <c r="R256" s="446" t="str">
        <f t="shared" si="31"/>
        <v/>
      </c>
    </row>
    <row r="257" spans="1:18" s="37" customFormat="1" ht="14.25" customHeight="1">
      <c r="A257" s="515" t="str">
        <f t="shared" ref="A257:A282" si="33">IF(ISNA( VLOOKUP(B257,NGHANH_CD_LIST,2,FALSE)),"",VLOOKUP(B257,NGHANH_CD_LIST,2,FALSE))</f>
        <v/>
      </c>
      <c r="B257" s="460"/>
      <c r="C257" s="447">
        <f t="shared" si="32"/>
        <v>0</v>
      </c>
      <c r="D257" s="201"/>
      <c r="E257" s="209"/>
      <c r="F257" s="209"/>
      <c r="G257" s="209"/>
      <c r="H257" s="209"/>
      <c r="I257" s="209"/>
      <c r="J257" s="209"/>
      <c r="K257" s="208"/>
      <c r="L257" s="206"/>
      <c r="M257" s="207"/>
      <c r="N257" s="87"/>
      <c r="O257" s="446" t="str">
        <f t="shared" si="28"/>
        <v/>
      </c>
      <c r="P257" s="446" t="str">
        <f t="shared" si="29"/>
        <v/>
      </c>
      <c r="Q257" s="446" t="str">
        <f t="shared" si="30"/>
        <v/>
      </c>
      <c r="R257" s="446" t="str">
        <f t="shared" si="31"/>
        <v/>
      </c>
    </row>
    <row r="258" spans="1:18" s="37" customFormat="1" ht="14.25" customHeight="1">
      <c r="A258" s="515" t="str">
        <f t="shared" si="33"/>
        <v/>
      </c>
      <c r="B258" s="460"/>
      <c r="C258" s="447">
        <f t="shared" si="32"/>
        <v>0</v>
      </c>
      <c r="D258" s="201"/>
      <c r="E258" s="209"/>
      <c r="F258" s="209"/>
      <c r="G258" s="209"/>
      <c r="H258" s="209"/>
      <c r="I258" s="209"/>
      <c r="J258" s="209"/>
      <c r="K258" s="208"/>
      <c r="L258" s="206"/>
      <c r="M258" s="207"/>
      <c r="N258" s="87"/>
      <c r="O258" s="446" t="str">
        <f t="shared" si="28"/>
        <v/>
      </c>
      <c r="P258" s="446" t="str">
        <f t="shared" si="29"/>
        <v/>
      </c>
      <c r="Q258" s="446" t="str">
        <f t="shared" si="30"/>
        <v/>
      </c>
      <c r="R258" s="446" t="str">
        <f t="shared" si="31"/>
        <v/>
      </c>
    </row>
    <row r="259" spans="1:18" s="37" customFormat="1" ht="14.25" customHeight="1">
      <c r="A259" s="515" t="str">
        <f t="shared" si="33"/>
        <v/>
      </c>
      <c r="B259" s="460"/>
      <c r="C259" s="447">
        <f t="shared" si="32"/>
        <v>0</v>
      </c>
      <c r="D259" s="201"/>
      <c r="E259" s="209"/>
      <c r="F259" s="209"/>
      <c r="G259" s="209"/>
      <c r="H259" s="209"/>
      <c r="I259" s="209"/>
      <c r="J259" s="209"/>
      <c r="K259" s="208"/>
      <c r="L259" s="206"/>
      <c r="M259" s="207"/>
      <c r="N259" s="87"/>
      <c r="O259" s="446" t="str">
        <f t="shared" si="28"/>
        <v/>
      </c>
      <c r="P259" s="446" t="str">
        <f t="shared" si="29"/>
        <v/>
      </c>
      <c r="Q259" s="446" t="str">
        <f t="shared" si="30"/>
        <v/>
      </c>
      <c r="R259" s="446" t="str">
        <f t="shared" si="31"/>
        <v/>
      </c>
    </row>
    <row r="260" spans="1:18" s="37" customFormat="1" ht="14.25" customHeight="1">
      <c r="A260" s="515" t="str">
        <f t="shared" si="33"/>
        <v/>
      </c>
      <c r="B260" s="460"/>
      <c r="C260" s="447">
        <f t="shared" si="32"/>
        <v>0</v>
      </c>
      <c r="D260" s="201"/>
      <c r="E260" s="209"/>
      <c r="F260" s="209"/>
      <c r="G260" s="209"/>
      <c r="H260" s="209"/>
      <c r="I260" s="209"/>
      <c r="J260" s="209"/>
      <c r="K260" s="208"/>
      <c r="L260" s="206"/>
      <c r="M260" s="207"/>
      <c r="N260" s="87"/>
      <c r="O260" s="446" t="str">
        <f t="shared" si="28"/>
        <v/>
      </c>
      <c r="P260" s="446" t="str">
        <f t="shared" si="29"/>
        <v/>
      </c>
      <c r="Q260" s="446" t="str">
        <f t="shared" si="30"/>
        <v/>
      </c>
      <c r="R260" s="446" t="str">
        <f t="shared" si="31"/>
        <v/>
      </c>
    </row>
    <row r="261" spans="1:18" s="37" customFormat="1" ht="14.25" customHeight="1">
      <c r="A261" s="515" t="str">
        <f t="shared" si="33"/>
        <v/>
      </c>
      <c r="B261" s="460"/>
      <c r="C261" s="447">
        <f t="shared" si="32"/>
        <v>0</v>
      </c>
      <c r="D261" s="201"/>
      <c r="E261" s="209"/>
      <c r="F261" s="209"/>
      <c r="G261" s="209"/>
      <c r="H261" s="209"/>
      <c r="I261" s="209"/>
      <c r="J261" s="209"/>
      <c r="K261" s="208"/>
      <c r="L261" s="206"/>
      <c r="M261" s="207"/>
      <c r="N261" s="87"/>
      <c r="O261" s="446" t="str">
        <f t="shared" si="28"/>
        <v/>
      </c>
      <c r="P261" s="446" t="str">
        <f t="shared" si="29"/>
        <v/>
      </c>
      <c r="Q261" s="446" t="str">
        <f t="shared" si="30"/>
        <v/>
      </c>
      <c r="R261" s="446" t="str">
        <f t="shared" si="31"/>
        <v/>
      </c>
    </row>
    <row r="262" spans="1:18" s="37" customFormat="1" ht="14.25" customHeight="1">
      <c r="A262" s="515" t="str">
        <f t="shared" si="33"/>
        <v/>
      </c>
      <c r="B262" s="460"/>
      <c r="C262" s="447">
        <f t="shared" si="32"/>
        <v>0</v>
      </c>
      <c r="D262" s="201"/>
      <c r="E262" s="209"/>
      <c r="F262" s="209"/>
      <c r="G262" s="209"/>
      <c r="H262" s="209"/>
      <c r="I262" s="209"/>
      <c r="J262" s="209"/>
      <c r="K262" s="208"/>
      <c r="L262" s="206"/>
      <c r="M262" s="207"/>
      <c r="N262" s="87"/>
      <c r="O262" s="446" t="str">
        <f t="shared" si="28"/>
        <v/>
      </c>
      <c r="P262" s="446" t="str">
        <f t="shared" si="29"/>
        <v/>
      </c>
      <c r="Q262" s="446" t="str">
        <f t="shared" si="30"/>
        <v/>
      </c>
      <c r="R262" s="446" t="str">
        <f t="shared" si="31"/>
        <v/>
      </c>
    </row>
    <row r="263" spans="1:18" s="37" customFormat="1" ht="14.25" customHeight="1">
      <c r="A263" s="515" t="str">
        <f t="shared" si="33"/>
        <v/>
      </c>
      <c r="B263" s="460"/>
      <c r="C263" s="447">
        <f t="shared" si="32"/>
        <v>0</v>
      </c>
      <c r="D263" s="201"/>
      <c r="E263" s="209"/>
      <c r="F263" s="209"/>
      <c r="G263" s="209"/>
      <c r="H263" s="209"/>
      <c r="I263" s="209"/>
      <c r="J263" s="209"/>
      <c r="K263" s="208"/>
      <c r="L263" s="206"/>
      <c r="M263" s="207"/>
      <c r="N263" s="87"/>
      <c r="O263" s="446" t="str">
        <f t="shared" si="28"/>
        <v/>
      </c>
      <c r="P263" s="446" t="str">
        <f t="shared" si="29"/>
        <v/>
      </c>
      <c r="Q263" s="446" t="str">
        <f t="shared" si="30"/>
        <v/>
      </c>
      <c r="R263" s="446" t="str">
        <f t="shared" si="31"/>
        <v/>
      </c>
    </row>
    <row r="264" spans="1:18" s="37" customFormat="1" ht="14.25" customHeight="1">
      <c r="A264" s="515" t="str">
        <f t="shared" si="33"/>
        <v/>
      </c>
      <c r="B264" s="460"/>
      <c r="C264" s="447">
        <f t="shared" si="32"/>
        <v>0</v>
      </c>
      <c r="D264" s="201"/>
      <c r="E264" s="209"/>
      <c r="F264" s="209"/>
      <c r="G264" s="209"/>
      <c r="H264" s="209"/>
      <c r="I264" s="209"/>
      <c r="J264" s="209"/>
      <c r="K264" s="208"/>
      <c r="L264" s="206"/>
      <c r="M264" s="207"/>
      <c r="N264" s="87"/>
      <c r="O264" s="446" t="str">
        <f t="shared" si="28"/>
        <v/>
      </c>
      <c r="P264" s="446" t="str">
        <f t="shared" si="29"/>
        <v/>
      </c>
      <c r="Q264" s="446" t="str">
        <f t="shared" si="30"/>
        <v/>
      </c>
      <c r="R264" s="446" t="str">
        <f t="shared" si="31"/>
        <v/>
      </c>
    </row>
    <row r="265" spans="1:18" s="37" customFormat="1" ht="14.25" customHeight="1">
      <c r="A265" s="515" t="str">
        <f t="shared" si="33"/>
        <v/>
      </c>
      <c r="B265" s="460"/>
      <c r="C265" s="447">
        <f t="shared" si="32"/>
        <v>0</v>
      </c>
      <c r="D265" s="201"/>
      <c r="E265" s="209"/>
      <c r="F265" s="209"/>
      <c r="G265" s="209"/>
      <c r="H265" s="209"/>
      <c r="I265" s="209"/>
      <c r="J265" s="209"/>
      <c r="K265" s="208"/>
      <c r="L265" s="206"/>
      <c r="M265" s="207"/>
      <c r="N265" s="87"/>
      <c r="O265" s="446" t="str">
        <f t="shared" si="28"/>
        <v/>
      </c>
      <c r="P265" s="446" t="str">
        <f t="shared" si="29"/>
        <v/>
      </c>
      <c r="Q265" s="446" t="str">
        <f t="shared" si="30"/>
        <v/>
      </c>
      <c r="R265" s="446" t="str">
        <f t="shared" si="31"/>
        <v/>
      </c>
    </row>
    <row r="266" spans="1:18" s="37" customFormat="1" ht="14.25" customHeight="1">
      <c r="A266" s="515" t="str">
        <f t="shared" si="33"/>
        <v/>
      </c>
      <c r="B266" s="460"/>
      <c r="C266" s="447">
        <f t="shared" si="32"/>
        <v>0</v>
      </c>
      <c r="D266" s="201"/>
      <c r="E266" s="209"/>
      <c r="F266" s="209"/>
      <c r="G266" s="209"/>
      <c r="H266" s="209"/>
      <c r="I266" s="209"/>
      <c r="J266" s="209"/>
      <c r="K266" s="210"/>
      <c r="L266" s="206"/>
      <c r="M266" s="207"/>
      <c r="N266" s="87"/>
      <c r="O266" s="446" t="str">
        <f t="shared" si="28"/>
        <v/>
      </c>
      <c r="P266" s="446" t="str">
        <f t="shared" si="29"/>
        <v/>
      </c>
      <c r="Q266" s="446" t="str">
        <f t="shared" si="30"/>
        <v/>
      </c>
      <c r="R266" s="446" t="str">
        <f t="shared" si="31"/>
        <v/>
      </c>
    </row>
    <row r="267" spans="1:18" s="37" customFormat="1" ht="14.25" customHeight="1">
      <c r="A267" s="515" t="str">
        <f t="shared" si="33"/>
        <v/>
      </c>
      <c r="B267" s="460"/>
      <c r="C267" s="447">
        <f t="shared" si="32"/>
        <v>0</v>
      </c>
      <c r="D267" s="201"/>
      <c r="E267" s="201"/>
      <c r="F267" s="201"/>
      <c r="G267" s="201"/>
      <c r="H267" s="201"/>
      <c r="I267" s="201"/>
      <c r="J267" s="201"/>
      <c r="K267" s="210"/>
      <c r="L267" s="206"/>
      <c r="M267" s="207"/>
      <c r="N267" s="87"/>
      <c r="O267" s="446" t="str">
        <f t="shared" si="28"/>
        <v/>
      </c>
      <c r="P267" s="446" t="str">
        <f t="shared" si="29"/>
        <v/>
      </c>
      <c r="Q267" s="446" t="str">
        <f t="shared" si="30"/>
        <v/>
      </c>
      <c r="R267" s="446" t="str">
        <f t="shared" si="31"/>
        <v/>
      </c>
    </row>
    <row r="268" spans="1:18" s="37" customFormat="1" ht="14.25" customHeight="1">
      <c r="A268" s="515" t="str">
        <f t="shared" si="33"/>
        <v/>
      </c>
      <c r="B268" s="460"/>
      <c r="C268" s="447">
        <f t="shared" si="32"/>
        <v>0</v>
      </c>
      <c r="D268" s="201"/>
      <c r="E268" s="201"/>
      <c r="F268" s="201"/>
      <c r="G268" s="201"/>
      <c r="H268" s="201"/>
      <c r="I268" s="201"/>
      <c r="J268" s="201"/>
      <c r="K268" s="210"/>
      <c r="L268" s="206"/>
      <c r="M268" s="207"/>
      <c r="N268" s="87"/>
      <c r="O268" s="446" t="str">
        <f t="shared" si="28"/>
        <v/>
      </c>
      <c r="P268" s="446" t="str">
        <f t="shared" si="29"/>
        <v/>
      </c>
      <c r="Q268" s="446" t="str">
        <f t="shared" si="30"/>
        <v/>
      </c>
      <c r="R268" s="446" t="str">
        <f t="shared" si="31"/>
        <v/>
      </c>
    </row>
    <row r="269" spans="1:18" s="37" customFormat="1" ht="14.25" customHeight="1">
      <c r="A269" s="515" t="str">
        <f t="shared" si="33"/>
        <v/>
      </c>
      <c r="B269" s="460"/>
      <c r="C269" s="447">
        <f t="shared" si="32"/>
        <v>0</v>
      </c>
      <c r="D269" s="201"/>
      <c r="E269" s="201"/>
      <c r="F269" s="201"/>
      <c r="G269" s="201"/>
      <c r="H269" s="201"/>
      <c r="I269" s="201"/>
      <c r="J269" s="201"/>
      <c r="K269" s="210"/>
      <c r="L269" s="206"/>
      <c r="M269" s="207"/>
      <c r="N269" s="87"/>
      <c r="O269" s="446" t="str">
        <f t="shared" si="28"/>
        <v/>
      </c>
      <c r="P269" s="446" t="str">
        <f t="shared" si="29"/>
        <v/>
      </c>
      <c r="Q269" s="446" t="str">
        <f t="shared" si="30"/>
        <v/>
      </c>
      <c r="R269" s="446" t="str">
        <f t="shared" si="31"/>
        <v/>
      </c>
    </row>
    <row r="270" spans="1:18" s="37" customFormat="1" ht="14.25" customHeight="1">
      <c r="A270" s="515" t="str">
        <f t="shared" si="33"/>
        <v/>
      </c>
      <c r="B270" s="460"/>
      <c r="C270" s="447">
        <f t="shared" si="32"/>
        <v>0</v>
      </c>
      <c r="D270" s="201"/>
      <c r="E270" s="209"/>
      <c r="F270" s="209"/>
      <c r="G270" s="209"/>
      <c r="H270" s="209"/>
      <c r="I270" s="209"/>
      <c r="J270" s="209"/>
      <c r="K270" s="208"/>
      <c r="L270" s="206"/>
      <c r="M270" s="207"/>
      <c r="N270" s="87"/>
      <c r="O270" s="446" t="str">
        <f t="shared" si="28"/>
        <v/>
      </c>
      <c r="P270" s="446" t="str">
        <f t="shared" si="29"/>
        <v/>
      </c>
      <c r="Q270" s="446" t="str">
        <f t="shared" si="30"/>
        <v/>
      </c>
      <c r="R270" s="446" t="str">
        <f t="shared" si="31"/>
        <v/>
      </c>
    </row>
    <row r="271" spans="1:18" s="37" customFormat="1" ht="14.25" customHeight="1">
      <c r="A271" s="515" t="str">
        <f t="shared" si="33"/>
        <v/>
      </c>
      <c r="B271" s="460"/>
      <c r="C271" s="447">
        <f t="shared" si="32"/>
        <v>0</v>
      </c>
      <c r="D271" s="201"/>
      <c r="E271" s="209"/>
      <c r="F271" s="209"/>
      <c r="G271" s="209"/>
      <c r="H271" s="209"/>
      <c r="I271" s="209"/>
      <c r="J271" s="209"/>
      <c r="K271" s="210"/>
      <c r="L271" s="206"/>
      <c r="M271" s="207"/>
      <c r="N271" s="87"/>
      <c r="O271" s="446" t="str">
        <f t="shared" si="28"/>
        <v/>
      </c>
      <c r="P271" s="446" t="str">
        <f t="shared" si="29"/>
        <v/>
      </c>
      <c r="Q271" s="446" t="str">
        <f t="shared" si="30"/>
        <v/>
      </c>
      <c r="R271" s="446" t="str">
        <f t="shared" si="31"/>
        <v/>
      </c>
    </row>
    <row r="272" spans="1:18" s="37" customFormat="1" ht="14.25" customHeight="1">
      <c r="A272" s="515" t="str">
        <f t="shared" si="33"/>
        <v/>
      </c>
      <c r="B272" s="460"/>
      <c r="C272" s="447">
        <f t="shared" si="32"/>
        <v>0</v>
      </c>
      <c r="D272" s="201"/>
      <c r="E272" s="201"/>
      <c r="F272" s="201"/>
      <c r="G272" s="201"/>
      <c r="H272" s="201"/>
      <c r="I272" s="201"/>
      <c r="J272" s="201"/>
      <c r="K272" s="210"/>
      <c r="L272" s="206"/>
      <c r="M272" s="207"/>
      <c r="N272" s="87"/>
      <c r="O272" s="446" t="str">
        <f t="shared" si="28"/>
        <v/>
      </c>
      <c r="P272" s="446" t="str">
        <f t="shared" si="29"/>
        <v/>
      </c>
      <c r="Q272" s="446" t="str">
        <f t="shared" si="30"/>
        <v/>
      </c>
      <c r="R272" s="446" t="str">
        <f t="shared" si="31"/>
        <v/>
      </c>
    </row>
    <row r="273" spans="1:19" s="37" customFormat="1" ht="14.25" customHeight="1">
      <c r="A273" s="515" t="str">
        <f t="shared" si="33"/>
        <v/>
      </c>
      <c r="B273" s="460"/>
      <c r="C273" s="447">
        <f t="shared" si="32"/>
        <v>0</v>
      </c>
      <c r="D273" s="201"/>
      <c r="E273" s="201"/>
      <c r="F273" s="201"/>
      <c r="G273" s="201"/>
      <c r="H273" s="201"/>
      <c r="I273" s="201"/>
      <c r="J273" s="201"/>
      <c r="K273" s="210"/>
      <c r="L273" s="206"/>
      <c r="M273" s="207"/>
      <c r="N273" s="87"/>
      <c r="O273" s="446" t="str">
        <f t="shared" si="28"/>
        <v/>
      </c>
      <c r="P273" s="446" t="str">
        <f t="shared" si="29"/>
        <v/>
      </c>
      <c r="Q273" s="446" t="str">
        <f t="shared" si="30"/>
        <v/>
      </c>
      <c r="R273" s="446" t="str">
        <f t="shared" si="31"/>
        <v/>
      </c>
    </row>
    <row r="274" spans="1:19" s="37" customFormat="1" ht="14.25" customHeight="1">
      <c r="A274" s="515" t="str">
        <f t="shared" si="33"/>
        <v/>
      </c>
      <c r="B274" s="460"/>
      <c r="C274" s="447">
        <f t="shared" si="32"/>
        <v>0</v>
      </c>
      <c r="D274" s="201"/>
      <c r="E274" s="201"/>
      <c r="F274" s="201"/>
      <c r="G274" s="201"/>
      <c r="H274" s="201"/>
      <c r="I274" s="201"/>
      <c r="J274" s="201"/>
      <c r="K274" s="210"/>
      <c r="L274" s="206"/>
      <c r="M274" s="207"/>
      <c r="N274" s="87"/>
      <c r="O274" s="446" t="str">
        <f t="shared" si="28"/>
        <v/>
      </c>
      <c r="P274" s="446" t="str">
        <f t="shared" si="29"/>
        <v/>
      </c>
      <c r="Q274" s="446" t="str">
        <f t="shared" si="30"/>
        <v/>
      </c>
      <c r="R274" s="446" t="str">
        <f t="shared" si="31"/>
        <v/>
      </c>
    </row>
    <row r="275" spans="1:19" s="37" customFormat="1" ht="14.25" customHeight="1">
      <c r="A275" s="515" t="str">
        <f t="shared" si="33"/>
        <v/>
      </c>
      <c r="B275" s="460"/>
      <c r="C275" s="447">
        <f t="shared" si="32"/>
        <v>0</v>
      </c>
      <c r="D275" s="201"/>
      <c r="E275" s="209"/>
      <c r="F275" s="209"/>
      <c r="G275" s="209"/>
      <c r="H275" s="209"/>
      <c r="I275" s="209"/>
      <c r="J275" s="209"/>
      <c r="K275" s="208"/>
      <c r="L275" s="206"/>
      <c r="M275" s="207"/>
      <c r="N275" s="87"/>
      <c r="O275" s="446" t="str">
        <f t="shared" si="28"/>
        <v/>
      </c>
      <c r="P275" s="446" t="str">
        <f t="shared" si="29"/>
        <v/>
      </c>
      <c r="Q275" s="446" t="str">
        <f t="shared" si="30"/>
        <v/>
      </c>
      <c r="R275" s="446" t="str">
        <f t="shared" si="31"/>
        <v/>
      </c>
    </row>
    <row r="276" spans="1:19" s="37" customFormat="1" ht="14.25" customHeight="1">
      <c r="A276" s="515" t="str">
        <f t="shared" si="33"/>
        <v/>
      </c>
      <c r="B276" s="460"/>
      <c r="C276" s="447">
        <f t="shared" si="32"/>
        <v>0</v>
      </c>
      <c r="D276" s="201"/>
      <c r="E276" s="209"/>
      <c r="F276" s="209"/>
      <c r="G276" s="209"/>
      <c r="H276" s="209"/>
      <c r="I276" s="209"/>
      <c r="J276" s="209"/>
      <c r="K276" s="210"/>
      <c r="L276" s="206"/>
      <c r="M276" s="207"/>
      <c r="N276" s="87"/>
      <c r="O276" s="446" t="str">
        <f t="shared" si="28"/>
        <v/>
      </c>
      <c r="P276" s="446" t="str">
        <f t="shared" si="29"/>
        <v/>
      </c>
      <c r="Q276" s="446" t="str">
        <f t="shared" si="30"/>
        <v/>
      </c>
      <c r="R276" s="446" t="str">
        <f t="shared" si="31"/>
        <v/>
      </c>
    </row>
    <row r="277" spans="1:19" s="37" customFormat="1" ht="14.25" customHeight="1">
      <c r="A277" s="515" t="str">
        <f t="shared" si="33"/>
        <v/>
      </c>
      <c r="B277" s="460"/>
      <c r="C277" s="447">
        <f t="shared" si="32"/>
        <v>0</v>
      </c>
      <c r="D277" s="201"/>
      <c r="E277" s="201"/>
      <c r="F277" s="201"/>
      <c r="G277" s="201"/>
      <c r="H277" s="201"/>
      <c r="I277" s="201"/>
      <c r="J277" s="201"/>
      <c r="K277" s="210"/>
      <c r="L277" s="206"/>
      <c r="M277" s="207"/>
      <c r="N277" s="87"/>
      <c r="O277" s="446" t="str">
        <f t="shared" si="28"/>
        <v/>
      </c>
      <c r="P277" s="446" t="str">
        <f t="shared" si="29"/>
        <v/>
      </c>
      <c r="Q277" s="446" t="str">
        <f t="shared" si="30"/>
        <v/>
      </c>
      <c r="R277" s="446" t="str">
        <f t="shared" si="31"/>
        <v/>
      </c>
    </row>
    <row r="278" spans="1:19" s="37" customFormat="1" ht="14.25" customHeight="1">
      <c r="A278" s="515" t="str">
        <f t="shared" si="33"/>
        <v/>
      </c>
      <c r="B278" s="460"/>
      <c r="C278" s="447">
        <f t="shared" si="32"/>
        <v>0</v>
      </c>
      <c r="D278" s="201"/>
      <c r="E278" s="201"/>
      <c r="F278" s="201"/>
      <c r="G278" s="201"/>
      <c r="H278" s="201"/>
      <c r="I278" s="201"/>
      <c r="J278" s="201"/>
      <c r="K278" s="210"/>
      <c r="L278" s="206"/>
      <c r="M278" s="207"/>
      <c r="N278" s="87"/>
      <c r="O278" s="446" t="str">
        <f t="shared" si="28"/>
        <v/>
      </c>
      <c r="P278" s="446" t="str">
        <f t="shared" si="29"/>
        <v/>
      </c>
      <c r="Q278" s="446" t="str">
        <f t="shared" si="30"/>
        <v/>
      </c>
      <c r="R278" s="446" t="str">
        <f t="shared" si="31"/>
        <v/>
      </c>
    </row>
    <row r="279" spans="1:19" s="37" customFormat="1" ht="14.25" customHeight="1">
      <c r="A279" s="515" t="str">
        <f t="shared" si="33"/>
        <v/>
      </c>
      <c r="B279" s="460"/>
      <c r="C279" s="447">
        <f t="shared" si="32"/>
        <v>0</v>
      </c>
      <c r="D279" s="201"/>
      <c r="E279" s="201"/>
      <c r="F279" s="201"/>
      <c r="G279" s="201"/>
      <c r="H279" s="201"/>
      <c r="I279" s="201"/>
      <c r="J279" s="201"/>
      <c r="K279" s="210"/>
      <c r="L279" s="206"/>
      <c r="M279" s="207"/>
      <c r="N279" s="87"/>
      <c r="O279" s="446" t="str">
        <f t="shared" si="28"/>
        <v/>
      </c>
      <c r="P279" s="446" t="str">
        <f t="shared" si="29"/>
        <v/>
      </c>
      <c r="Q279" s="446" t="str">
        <f t="shared" si="30"/>
        <v/>
      </c>
      <c r="R279" s="446" t="str">
        <f t="shared" si="31"/>
        <v/>
      </c>
    </row>
    <row r="280" spans="1:19" s="37" customFormat="1" ht="14.25" customHeight="1">
      <c r="A280" s="515" t="str">
        <f t="shared" si="33"/>
        <v/>
      </c>
      <c r="B280" s="460"/>
      <c r="C280" s="447">
        <f t="shared" si="32"/>
        <v>0</v>
      </c>
      <c r="D280" s="201"/>
      <c r="E280" s="201"/>
      <c r="F280" s="201"/>
      <c r="G280" s="201"/>
      <c r="H280" s="201"/>
      <c r="I280" s="201"/>
      <c r="J280" s="201"/>
      <c r="K280" s="210"/>
      <c r="L280" s="206"/>
      <c r="M280" s="207"/>
      <c r="N280" s="87"/>
      <c r="O280" s="446" t="str">
        <f t="shared" si="28"/>
        <v/>
      </c>
      <c r="P280" s="446" t="str">
        <f t="shared" si="29"/>
        <v/>
      </c>
      <c r="Q280" s="446" t="str">
        <f t="shared" si="30"/>
        <v/>
      </c>
      <c r="R280" s="446" t="str">
        <f t="shared" si="31"/>
        <v/>
      </c>
    </row>
    <row r="281" spans="1:19" s="37" customFormat="1" ht="14.25" customHeight="1">
      <c r="A281" s="515" t="str">
        <f t="shared" si="33"/>
        <v/>
      </c>
      <c r="B281" s="460"/>
      <c r="C281" s="447">
        <f t="shared" si="32"/>
        <v>0</v>
      </c>
      <c r="D281" s="201"/>
      <c r="E281" s="201"/>
      <c r="F281" s="201"/>
      <c r="G281" s="201"/>
      <c r="H281" s="201"/>
      <c r="I281" s="201"/>
      <c r="J281" s="201"/>
      <c r="K281" s="210"/>
      <c r="L281" s="206"/>
      <c r="M281" s="207"/>
      <c r="N281" s="87"/>
      <c r="O281" s="446" t="str">
        <f t="shared" si="28"/>
        <v/>
      </c>
      <c r="P281" s="446" t="str">
        <f t="shared" si="29"/>
        <v/>
      </c>
      <c r="Q281" s="446" t="str">
        <f t="shared" si="30"/>
        <v/>
      </c>
      <c r="R281" s="446" t="str">
        <f t="shared" si="31"/>
        <v/>
      </c>
    </row>
    <row r="282" spans="1:19" s="37" customFormat="1" ht="14.25" customHeight="1">
      <c r="A282" s="516" t="str">
        <f t="shared" si="33"/>
        <v/>
      </c>
      <c r="B282" s="200"/>
      <c r="C282" s="448">
        <f t="shared" si="32"/>
        <v>0</v>
      </c>
      <c r="D282" s="202"/>
      <c r="E282" s="202"/>
      <c r="F282" s="202"/>
      <c r="G282" s="202"/>
      <c r="H282" s="202"/>
      <c r="I282" s="202"/>
      <c r="J282" s="202"/>
      <c r="K282" s="212"/>
      <c r="L282" s="213"/>
      <c r="M282" s="214"/>
      <c r="N282" s="87"/>
      <c r="O282" s="446" t="str">
        <f>IF(OR(C282&lt;D282,C282&lt;F282,C282&lt;E282),"Er","")</f>
        <v/>
      </c>
      <c r="P282" s="446" t="str">
        <f t="shared" si="29"/>
        <v/>
      </c>
      <c r="Q282" s="446" t="str">
        <f t="shared" si="30"/>
        <v/>
      </c>
      <c r="R282" s="446" t="str">
        <f t="shared" si="31"/>
        <v/>
      </c>
    </row>
    <row r="283" spans="1:19" s="37" customFormat="1" ht="15.75" customHeight="1">
      <c r="A283" s="235"/>
      <c r="B283" s="231"/>
      <c r="C283" s="232"/>
      <c r="D283" s="232"/>
      <c r="E283" s="232"/>
      <c r="F283" s="232"/>
      <c r="G283" s="232"/>
      <c r="H283" s="232"/>
      <c r="I283" s="232"/>
      <c r="J283" s="232" t="s">
        <v>1513</v>
      </c>
      <c r="K283" s="232"/>
      <c r="L283" s="232"/>
      <c r="M283" s="260"/>
      <c r="N283" s="219"/>
      <c r="O283" s="65"/>
      <c r="R283" s="27"/>
      <c r="S283" s="27"/>
    </row>
    <row r="284" spans="1:19" s="37" customFormat="1" ht="15.75" customHeight="1">
      <c r="A284" s="261" t="s">
        <v>235</v>
      </c>
      <c r="B284" s="235"/>
      <c r="C284" s="232"/>
      <c r="D284" s="232"/>
      <c r="E284" s="232"/>
      <c r="F284" s="232"/>
      <c r="G284" s="232"/>
      <c r="H284" s="232"/>
      <c r="I284" s="232"/>
      <c r="J284" s="584" t="s">
        <v>236</v>
      </c>
      <c r="K284" s="584"/>
      <c r="L284" s="584"/>
      <c r="M284" s="240"/>
      <c r="N284" s="109"/>
      <c r="R284" s="27"/>
      <c r="S284" s="27"/>
    </row>
    <row r="285" spans="1:19" s="37" customFormat="1" ht="15.75" customHeight="1">
      <c r="A285" s="261"/>
      <c r="B285" s="235"/>
      <c r="C285" s="232"/>
      <c r="D285" s="232"/>
      <c r="E285" s="232"/>
      <c r="F285" s="232"/>
      <c r="G285" s="232"/>
      <c r="H285" s="232"/>
      <c r="I285" s="232"/>
      <c r="J285" s="595"/>
      <c r="K285" s="595"/>
      <c r="L285" s="595"/>
      <c r="M285" s="262"/>
      <c r="N285" s="111"/>
      <c r="O285" s="27"/>
      <c r="P285" s="27"/>
      <c r="S285" s="27"/>
    </row>
    <row r="286" spans="1:19" s="37" customFormat="1" ht="15.75" customHeight="1">
      <c r="A286" s="232"/>
      <c r="B286" s="235"/>
      <c r="C286" s="232"/>
      <c r="D286" s="232"/>
      <c r="E286" s="232"/>
      <c r="F286" s="232"/>
      <c r="G286" s="232"/>
      <c r="H286" s="232"/>
      <c r="I286" s="232"/>
      <c r="J286" s="232"/>
      <c r="K286" s="232"/>
      <c r="L286" s="232"/>
      <c r="M286" s="263"/>
      <c r="N286" s="65"/>
      <c r="O286" s="27"/>
      <c r="P286" s="27"/>
      <c r="Q286" s="27"/>
      <c r="R286" s="27"/>
      <c r="S286" s="27"/>
    </row>
    <row r="287" spans="1:19" s="37" customFormat="1" ht="15.75" customHeight="1">
      <c r="A287" s="261"/>
      <c r="B287" s="235"/>
      <c r="C287" s="232"/>
      <c r="D287" s="232"/>
      <c r="E287" s="232"/>
      <c r="F287" s="232"/>
      <c r="G287" s="232"/>
      <c r="H287" s="232"/>
      <c r="I287" s="232"/>
      <c r="J287" s="232"/>
      <c r="K287" s="232"/>
      <c r="L287" s="232"/>
      <c r="M287" s="263"/>
      <c r="N287" s="65"/>
      <c r="O287" s="27"/>
      <c r="P287" s="27"/>
      <c r="Q287" s="27"/>
      <c r="R287" s="27"/>
      <c r="S287" s="27"/>
    </row>
    <row r="288" spans="1:19" s="37" customFormat="1" ht="11.25" customHeight="1">
      <c r="A288" s="261"/>
      <c r="B288" s="235"/>
      <c r="C288" s="232"/>
      <c r="D288" s="232"/>
      <c r="E288" s="232"/>
      <c r="F288" s="232"/>
      <c r="G288" s="232"/>
      <c r="H288" s="232"/>
      <c r="I288" s="232"/>
      <c r="J288" s="232"/>
      <c r="K288" s="232"/>
      <c r="L288" s="232"/>
      <c r="M288" s="263"/>
      <c r="N288" s="65"/>
      <c r="O288" s="27"/>
      <c r="P288" s="27"/>
      <c r="Q288" s="27"/>
      <c r="R288" s="27"/>
      <c r="S288" s="27"/>
    </row>
    <row r="289" spans="1:19" s="37" customFormat="1" ht="10.5" customHeight="1">
      <c r="A289" s="261"/>
      <c r="B289" s="235"/>
      <c r="C289" s="232"/>
      <c r="D289" s="232"/>
      <c r="E289" s="232"/>
      <c r="F289" s="232"/>
      <c r="G289" s="232"/>
      <c r="H289" s="232"/>
      <c r="I289" s="232"/>
      <c r="J289" s="232"/>
      <c r="K289" s="232"/>
      <c r="L289" s="232"/>
      <c r="M289" s="263"/>
      <c r="N289" s="66"/>
      <c r="O289" s="27"/>
      <c r="P289" s="27"/>
      <c r="Q289" s="27"/>
      <c r="R289" s="27"/>
      <c r="S289" s="27"/>
    </row>
    <row r="290" spans="1:19" s="37" customFormat="1" ht="15.75" customHeight="1">
      <c r="A290" s="261"/>
      <c r="B290" s="235"/>
      <c r="C290" s="232"/>
      <c r="D290" s="232"/>
      <c r="E290" s="232"/>
      <c r="F290" s="232"/>
      <c r="G290" s="232"/>
      <c r="H290" s="232"/>
      <c r="I290" s="232"/>
      <c r="J290" s="264"/>
      <c r="K290" s="264" t="s">
        <v>1508</v>
      </c>
      <c r="L290" s="264"/>
      <c r="M290" s="264"/>
      <c r="N290" s="64"/>
      <c r="O290" s="27"/>
      <c r="P290" s="27"/>
      <c r="Q290" s="27"/>
      <c r="R290" s="27"/>
      <c r="S290" s="27"/>
    </row>
    <row r="291" spans="1:19" s="37" customFormat="1" ht="16.5" customHeight="1">
      <c r="B291" s="63"/>
      <c r="C291" s="63"/>
      <c r="D291" s="63"/>
      <c r="E291" s="63"/>
      <c r="F291" s="63"/>
      <c r="G291" s="63"/>
      <c r="H291" s="63"/>
      <c r="I291" s="63"/>
      <c r="J291" s="63"/>
      <c r="K291" s="42"/>
      <c r="L291" s="42"/>
      <c r="M291" s="42"/>
      <c r="N291" s="87"/>
      <c r="O291" s="27"/>
      <c r="P291" s="27"/>
      <c r="Q291" s="27"/>
      <c r="R291" s="27"/>
    </row>
    <row r="292" spans="1:19" s="27" customFormat="1" ht="15.75">
      <c r="A292" s="37"/>
      <c r="B292" s="37"/>
      <c r="C292" s="37"/>
      <c r="D292" s="37"/>
      <c r="E292" s="37"/>
      <c r="F292" s="37"/>
      <c r="G292" s="37"/>
      <c r="H292" s="37"/>
      <c r="I292" s="37"/>
      <c r="J292" s="37"/>
      <c r="K292" s="37"/>
      <c r="L292" s="37"/>
      <c r="M292" s="37"/>
      <c r="O292"/>
      <c r="P292"/>
      <c r="Q292"/>
      <c r="R292"/>
    </row>
    <row r="293" spans="1:19" s="27" customFormat="1" ht="15.75">
      <c r="A293" s="37"/>
      <c r="B293" s="37"/>
      <c r="C293" s="37"/>
      <c r="D293" s="37"/>
      <c r="E293" s="37"/>
      <c r="F293" s="37"/>
      <c r="G293" s="37"/>
      <c r="H293" s="37"/>
      <c r="I293" s="37"/>
      <c r="J293" s="37"/>
      <c r="K293" s="37"/>
      <c r="L293" s="37"/>
      <c r="M293" s="37"/>
      <c r="O293"/>
      <c r="P293"/>
      <c r="Q293"/>
      <c r="R293"/>
    </row>
    <row r="294" spans="1:19" s="27" customFormat="1" ht="15.75">
      <c r="A294" s="37"/>
      <c r="B294" s="37"/>
      <c r="C294" s="37"/>
      <c r="D294" s="37"/>
      <c r="E294" s="37"/>
      <c r="F294" s="37"/>
      <c r="G294" s="37"/>
      <c r="H294" s="37"/>
      <c r="I294" s="37"/>
      <c r="J294" s="37"/>
      <c r="K294" s="37"/>
      <c r="L294" s="37"/>
      <c r="M294" s="37"/>
      <c r="O294"/>
      <c r="P294"/>
      <c r="Q294"/>
      <c r="R294"/>
    </row>
    <row r="295" spans="1:19" s="27" customFormat="1" ht="15.75">
      <c r="A295" s="37"/>
      <c r="B295" s="37"/>
      <c r="C295" s="37"/>
      <c r="D295" s="37"/>
      <c r="E295" s="37"/>
      <c r="F295" s="37"/>
      <c r="G295" s="37"/>
      <c r="H295" s="37"/>
      <c r="I295" s="37"/>
      <c r="J295" s="37"/>
      <c r="K295" s="37"/>
      <c r="L295" s="37"/>
      <c r="M295" s="37"/>
      <c r="O295"/>
      <c r="P295"/>
      <c r="Q295"/>
      <c r="R295"/>
    </row>
    <row r="296" spans="1:19" s="27" customFormat="1" ht="15.75">
      <c r="A296" s="37"/>
      <c r="B296" s="37"/>
      <c r="C296" s="37"/>
      <c r="D296" s="37"/>
      <c r="E296" s="37"/>
      <c r="F296" s="37"/>
      <c r="G296" s="37"/>
      <c r="H296" s="37"/>
      <c r="I296" s="37"/>
      <c r="J296" s="37"/>
      <c r="K296" s="37"/>
      <c r="L296" s="37"/>
      <c r="M296" s="37"/>
      <c r="O296"/>
      <c r="P296"/>
      <c r="Q296"/>
      <c r="R296"/>
    </row>
    <row r="297" spans="1:19" s="27" customFormat="1" ht="15.75">
      <c r="A297" s="37"/>
      <c r="B297" s="37"/>
      <c r="C297" s="37"/>
      <c r="D297" s="37"/>
      <c r="E297" s="37"/>
      <c r="F297" s="37"/>
      <c r="G297" s="37"/>
      <c r="H297" s="37"/>
      <c r="I297" s="37"/>
      <c r="J297" s="37"/>
      <c r="K297" s="37"/>
      <c r="L297" s="37"/>
      <c r="M297" s="37"/>
      <c r="O297"/>
      <c r="P297"/>
      <c r="Q297"/>
      <c r="R297"/>
    </row>
    <row r="298" spans="1:19" ht="15">
      <c r="A298" s="4"/>
      <c r="B298" s="4"/>
      <c r="C298" s="4"/>
      <c r="D298" s="4"/>
      <c r="E298" s="4"/>
      <c r="F298" s="4"/>
      <c r="G298" s="4"/>
      <c r="H298" s="4"/>
      <c r="I298" s="4"/>
      <c r="J298" s="4"/>
      <c r="K298" s="4"/>
      <c r="L298" s="4"/>
      <c r="M298" s="4"/>
    </row>
    <row r="299" spans="1:19" ht="15">
      <c r="A299" s="4"/>
      <c r="B299" s="4"/>
      <c r="C299" s="4"/>
      <c r="D299" s="4"/>
      <c r="E299" s="4"/>
      <c r="F299" s="4"/>
      <c r="G299" s="4"/>
      <c r="H299" s="4"/>
      <c r="I299" s="4"/>
      <c r="J299" s="4"/>
      <c r="K299" s="4"/>
      <c r="L299" s="4"/>
      <c r="M299" s="4"/>
    </row>
    <row r="300" spans="1:19" ht="15">
      <c r="A300" s="4"/>
      <c r="B300" s="4"/>
      <c r="C300" s="4"/>
      <c r="D300" s="4"/>
      <c r="E300" s="4"/>
      <c r="F300" s="4"/>
      <c r="G300" s="4"/>
      <c r="H300" s="4"/>
      <c r="I300" s="4"/>
      <c r="J300" s="4"/>
      <c r="K300" s="4"/>
      <c r="L300" s="4"/>
      <c r="M300" s="4"/>
    </row>
    <row r="301" spans="1:19" ht="15">
      <c r="A301" s="4"/>
      <c r="B301" s="4"/>
      <c r="C301" s="4"/>
      <c r="D301" s="4"/>
      <c r="E301" s="4"/>
      <c r="F301" s="4"/>
      <c r="G301" s="4"/>
      <c r="H301" s="4"/>
      <c r="I301" s="4"/>
      <c r="J301" s="4"/>
      <c r="K301" s="4"/>
      <c r="L301" s="4"/>
      <c r="M301" s="4"/>
    </row>
    <row r="302" spans="1:19" ht="15">
      <c r="A302" s="4"/>
      <c r="B302" s="4"/>
      <c r="C302" s="4"/>
      <c r="D302" s="4"/>
      <c r="E302" s="4"/>
      <c r="F302" s="4"/>
      <c r="G302" s="4"/>
      <c r="H302" s="4"/>
      <c r="I302" s="4"/>
      <c r="J302" s="4"/>
      <c r="K302" s="4"/>
      <c r="L302" s="4"/>
      <c r="M302" s="4"/>
    </row>
    <row r="303" spans="1:19" ht="15">
      <c r="A303" s="4"/>
      <c r="B303" s="4"/>
      <c r="C303" s="4"/>
      <c r="D303" s="4"/>
      <c r="E303" s="4"/>
      <c r="F303" s="4"/>
      <c r="G303" s="4"/>
      <c r="H303" s="4"/>
      <c r="I303" s="4"/>
      <c r="J303" s="4"/>
      <c r="K303" s="4"/>
      <c r="L303" s="4"/>
      <c r="M303" s="4"/>
    </row>
    <row r="304" spans="1:19" ht="15">
      <c r="A304" s="4"/>
      <c r="B304" s="4"/>
      <c r="C304" s="4"/>
      <c r="D304" s="4"/>
      <c r="E304" s="4"/>
      <c r="F304" s="4"/>
      <c r="G304" s="4"/>
      <c r="H304" s="4"/>
      <c r="I304" s="4"/>
      <c r="J304" s="4"/>
      <c r="K304" s="4"/>
      <c r="L304" s="4"/>
      <c r="M304" s="4"/>
    </row>
    <row r="305" spans="1:13" ht="15">
      <c r="A305" s="4"/>
      <c r="B305" s="4"/>
      <c r="C305" s="4"/>
      <c r="D305" s="4"/>
      <c r="E305" s="4"/>
      <c r="F305" s="4"/>
      <c r="G305" s="4"/>
      <c r="H305" s="4"/>
      <c r="I305" s="4"/>
      <c r="J305" s="4"/>
      <c r="K305" s="4"/>
      <c r="L305" s="4"/>
      <c r="M305" s="4"/>
    </row>
    <row r="306" spans="1:13" ht="15">
      <c r="A306" s="4"/>
      <c r="B306" s="4"/>
      <c r="C306" s="4"/>
      <c r="D306" s="4"/>
      <c r="E306" s="4"/>
      <c r="F306" s="4"/>
      <c r="G306" s="4"/>
      <c r="H306" s="4"/>
      <c r="I306" s="4"/>
      <c r="J306" s="4"/>
      <c r="K306" s="4"/>
      <c r="L306" s="4"/>
      <c r="M306" s="4"/>
    </row>
    <row r="307" spans="1:13" ht="15">
      <c r="A307" s="4"/>
      <c r="B307" s="4"/>
      <c r="C307" s="4"/>
      <c r="D307" s="4"/>
      <c r="E307" s="4"/>
      <c r="F307" s="4"/>
      <c r="G307" s="4"/>
      <c r="H307" s="4"/>
      <c r="I307" s="4"/>
      <c r="J307" s="4"/>
      <c r="K307" s="4"/>
      <c r="L307" s="4"/>
      <c r="M307" s="4"/>
    </row>
    <row r="308" spans="1:13" ht="15">
      <c r="A308" s="4"/>
      <c r="B308" s="4"/>
      <c r="C308" s="4"/>
      <c r="D308" s="4"/>
      <c r="E308" s="4"/>
      <c r="F308" s="4"/>
      <c r="G308" s="4"/>
      <c r="H308" s="4"/>
      <c r="I308" s="4"/>
      <c r="J308" s="4"/>
      <c r="K308" s="4"/>
      <c r="L308" s="4"/>
      <c r="M308" s="4"/>
    </row>
    <row r="309" spans="1:13" ht="15">
      <c r="A309" s="4"/>
      <c r="B309" s="4"/>
      <c r="C309" s="4"/>
      <c r="D309" s="4"/>
      <c r="E309" s="4"/>
      <c r="F309" s="4"/>
      <c r="G309" s="4"/>
      <c r="H309" s="4"/>
      <c r="I309" s="4"/>
      <c r="J309" s="4"/>
      <c r="K309" s="4"/>
      <c r="L309" s="4"/>
      <c r="M309" s="4"/>
    </row>
    <row r="310" spans="1:13" ht="15">
      <c r="A310" s="4"/>
      <c r="B310" s="4"/>
      <c r="C310" s="4"/>
      <c r="D310" s="4"/>
      <c r="E310" s="4"/>
      <c r="F310" s="4"/>
      <c r="G310" s="4"/>
      <c r="H310" s="4"/>
      <c r="I310" s="4"/>
      <c r="J310" s="4"/>
      <c r="K310" s="4"/>
      <c r="L310" s="4"/>
      <c r="M310" s="4"/>
    </row>
    <row r="311" spans="1:13" ht="15">
      <c r="A311" s="4"/>
      <c r="B311" s="4"/>
      <c r="C311" s="4"/>
      <c r="D311" s="4"/>
      <c r="E311" s="4"/>
      <c r="F311" s="4"/>
      <c r="G311" s="4"/>
      <c r="H311" s="4"/>
      <c r="I311" s="4"/>
      <c r="J311" s="4"/>
      <c r="K311" s="4"/>
      <c r="L311" s="4"/>
      <c r="M311" s="4"/>
    </row>
    <row r="312" spans="1:13" ht="15">
      <c r="A312" s="4"/>
      <c r="B312" s="4"/>
      <c r="C312" s="4"/>
      <c r="D312" s="4"/>
      <c r="E312" s="4"/>
      <c r="F312" s="4"/>
      <c r="G312" s="4"/>
      <c r="H312" s="4"/>
      <c r="I312" s="4"/>
      <c r="J312" s="4"/>
      <c r="K312" s="4"/>
      <c r="L312" s="4"/>
      <c r="M312" s="4"/>
    </row>
    <row r="313" spans="1:13" ht="15">
      <c r="A313" s="4"/>
      <c r="B313" s="4"/>
      <c r="C313" s="4"/>
      <c r="D313" s="4"/>
      <c r="E313" s="4"/>
      <c r="F313" s="4"/>
      <c r="G313" s="4"/>
      <c r="H313" s="4"/>
      <c r="I313" s="4"/>
      <c r="J313" s="4"/>
      <c r="K313" s="4"/>
      <c r="L313" s="4"/>
      <c r="M313" s="4"/>
    </row>
    <row r="314" spans="1:13" ht="15">
      <c r="A314" s="4"/>
      <c r="B314" s="4"/>
      <c r="C314" s="4"/>
      <c r="D314" s="4"/>
      <c r="E314" s="4"/>
      <c r="F314" s="4"/>
      <c r="G314" s="4"/>
      <c r="H314" s="4"/>
      <c r="I314" s="4"/>
      <c r="J314" s="4"/>
      <c r="K314" s="4"/>
      <c r="L314" s="4"/>
      <c r="M314" s="4"/>
    </row>
    <row r="315" spans="1:13" ht="15">
      <c r="A315" s="4"/>
      <c r="B315" s="4"/>
      <c r="C315" s="4"/>
      <c r="D315" s="4"/>
      <c r="E315" s="4"/>
      <c r="F315" s="4"/>
      <c r="G315" s="4"/>
      <c r="H315" s="4"/>
      <c r="I315" s="4"/>
      <c r="J315" s="4"/>
      <c r="K315" s="4"/>
      <c r="L315" s="4"/>
      <c r="M315" s="4"/>
    </row>
    <row r="316" spans="1:13" ht="15">
      <c r="A316" s="4"/>
      <c r="B316" s="4"/>
      <c r="C316" s="4"/>
      <c r="D316" s="4"/>
      <c r="E316" s="4"/>
      <c r="F316" s="4"/>
      <c r="G316" s="4"/>
      <c r="H316" s="4"/>
      <c r="I316" s="4"/>
      <c r="J316" s="4"/>
      <c r="K316" s="4"/>
      <c r="L316" s="4"/>
      <c r="M316" s="4"/>
    </row>
    <row r="317" spans="1:13" ht="15">
      <c r="A317" s="4"/>
      <c r="B317" s="4"/>
      <c r="C317" s="4"/>
      <c r="D317" s="4"/>
      <c r="E317" s="4"/>
      <c r="F317" s="4"/>
      <c r="G317" s="4"/>
      <c r="H317" s="4"/>
      <c r="I317" s="4"/>
      <c r="J317" s="4"/>
      <c r="K317" s="4"/>
      <c r="L317" s="4"/>
      <c r="M317" s="4"/>
    </row>
    <row r="318" spans="1:13" ht="15">
      <c r="A318" s="4"/>
      <c r="B318" s="4"/>
      <c r="C318" s="4"/>
      <c r="D318" s="4"/>
      <c r="E318" s="4"/>
      <c r="F318" s="4"/>
      <c r="G318" s="4"/>
      <c r="H318" s="4"/>
      <c r="I318" s="4"/>
      <c r="J318" s="4"/>
      <c r="K318" s="4"/>
      <c r="L318" s="4"/>
      <c r="M318" s="4"/>
    </row>
    <row r="319" spans="1:13" ht="15">
      <c r="A319" s="4"/>
      <c r="B319" s="4"/>
      <c r="C319" s="4"/>
      <c r="D319" s="4"/>
      <c r="E319" s="4"/>
      <c r="F319" s="4"/>
      <c r="G319" s="4"/>
      <c r="H319" s="4"/>
      <c r="I319" s="4"/>
      <c r="J319" s="4"/>
      <c r="K319" s="4"/>
      <c r="L319" s="4"/>
      <c r="M319" s="4"/>
    </row>
    <row r="320" spans="1:13" ht="15">
      <c r="A320" s="4"/>
      <c r="B320" s="4"/>
      <c r="C320" s="4"/>
      <c r="D320" s="4"/>
      <c r="E320" s="4"/>
      <c r="F320" s="4"/>
      <c r="G320" s="4"/>
      <c r="H320" s="4"/>
      <c r="I320" s="4"/>
      <c r="J320" s="4"/>
      <c r="K320" s="4"/>
      <c r="L320" s="4"/>
      <c r="M320" s="4"/>
    </row>
    <row r="321" spans="1:13" ht="15">
      <c r="A321" s="4"/>
      <c r="B321" s="4"/>
      <c r="C321" s="4"/>
      <c r="D321" s="4"/>
      <c r="E321" s="4"/>
      <c r="F321" s="4"/>
      <c r="G321" s="4"/>
      <c r="H321" s="4"/>
      <c r="I321" s="4"/>
      <c r="J321" s="4"/>
      <c r="K321" s="4"/>
      <c r="L321" s="4"/>
      <c r="M321" s="4"/>
    </row>
    <row r="322" spans="1:13" ht="15">
      <c r="A322" s="4"/>
      <c r="B322" s="4"/>
      <c r="C322" s="4"/>
      <c r="D322" s="4"/>
      <c r="E322" s="4"/>
      <c r="F322" s="4"/>
      <c r="G322" s="4"/>
      <c r="H322" s="4"/>
      <c r="I322" s="4"/>
      <c r="J322" s="4"/>
      <c r="K322" s="4"/>
      <c r="L322" s="4"/>
      <c r="M322" s="4"/>
    </row>
    <row r="323" spans="1:13" ht="15">
      <c r="A323" s="4"/>
      <c r="B323" s="4"/>
      <c r="C323" s="4"/>
      <c r="D323" s="4"/>
      <c r="E323" s="4"/>
      <c r="F323" s="4"/>
      <c r="G323" s="4"/>
      <c r="H323" s="4"/>
      <c r="I323" s="4"/>
      <c r="J323" s="4"/>
      <c r="K323" s="4"/>
      <c r="L323" s="4"/>
      <c r="M323" s="4"/>
    </row>
    <row r="324" spans="1:13" ht="15">
      <c r="A324" s="4"/>
      <c r="B324" s="4"/>
      <c r="C324" s="4"/>
      <c r="D324" s="4"/>
      <c r="E324" s="4"/>
      <c r="F324" s="4"/>
      <c r="G324" s="4"/>
      <c r="H324" s="4"/>
      <c r="I324" s="4"/>
      <c r="J324" s="4"/>
      <c r="K324" s="4"/>
      <c r="L324" s="4"/>
      <c r="M324" s="4"/>
    </row>
    <row r="325" spans="1:13" ht="15">
      <c r="A325" s="4"/>
      <c r="B325" s="4"/>
      <c r="C325" s="4"/>
      <c r="D325" s="4"/>
      <c r="E325" s="4"/>
      <c r="F325" s="4"/>
      <c r="G325" s="4"/>
      <c r="H325" s="4"/>
      <c r="I325" s="4"/>
      <c r="J325" s="4"/>
      <c r="K325" s="4"/>
      <c r="L325" s="4"/>
      <c r="M325" s="4"/>
    </row>
    <row r="326" spans="1:13" ht="15">
      <c r="A326" s="4"/>
      <c r="B326" s="4"/>
      <c r="C326" s="4"/>
      <c r="D326" s="4"/>
      <c r="E326" s="4"/>
      <c r="F326" s="4"/>
      <c r="G326" s="4"/>
      <c r="H326" s="4"/>
      <c r="I326" s="4"/>
      <c r="J326" s="4"/>
      <c r="K326" s="4"/>
      <c r="L326" s="4"/>
      <c r="M326" s="4"/>
    </row>
    <row r="327" spans="1:13" ht="15">
      <c r="A327" s="4"/>
      <c r="B327" s="4"/>
      <c r="C327" s="4"/>
      <c r="D327" s="4"/>
      <c r="E327" s="4"/>
      <c r="F327" s="4"/>
      <c r="G327" s="4"/>
      <c r="H327" s="4"/>
      <c r="I327" s="4"/>
      <c r="J327" s="4"/>
      <c r="K327" s="4"/>
      <c r="L327" s="4"/>
      <c r="M327" s="4"/>
    </row>
    <row r="328" spans="1:13" ht="15">
      <c r="A328" s="4"/>
      <c r="B328" s="4"/>
      <c r="C328" s="4"/>
      <c r="D328" s="4"/>
      <c r="E328" s="4"/>
      <c r="F328" s="4"/>
      <c r="G328" s="4"/>
      <c r="H328" s="4"/>
      <c r="I328" s="4"/>
      <c r="J328" s="4"/>
      <c r="K328" s="4"/>
      <c r="L328" s="4"/>
      <c r="M328" s="4"/>
    </row>
    <row r="329" spans="1:13" ht="15">
      <c r="A329" s="4"/>
      <c r="B329" s="4"/>
      <c r="C329" s="4"/>
      <c r="D329" s="4"/>
      <c r="E329" s="4"/>
      <c r="F329" s="4"/>
      <c r="G329" s="4"/>
      <c r="H329" s="4"/>
      <c r="I329" s="4"/>
      <c r="J329" s="4"/>
      <c r="K329" s="4"/>
      <c r="L329" s="4"/>
      <c r="M329" s="4"/>
    </row>
    <row r="330" spans="1:13" ht="15">
      <c r="A330" s="4"/>
      <c r="B330" s="4"/>
      <c r="C330" s="4"/>
      <c r="D330" s="4"/>
      <c r="E330" s="4"/>
      <c r="F330" s="4"/>
      <c r="G330" s="4"/>
      <c r="H330" s="4"/>
      <c r="I330" s="4"/>
      <c r="J330" s="4"/>
      <c r="K330" s="4"/>
      <c r="L330" s="4"/>
      <c r="M330" s="4"/>
    </row>
    <row r="331" spans="1:13" ht="15">
      <c r="A331" s="4"/>
      <c r="B331" s="4"/>
      <c r="C331" s="4"/>
      <c r="D331" s="4"/>
      <c r="E331" s="4"/>
      <c r="F331" s="4"/>
      <c r="G331" s="4"/>
      <c r="H331" s="4"/>
      <c r="I331" s="4"/>
      <c r="J331" s="4"/>
      <c r="K331" s="4"/>
      <c r="L331" s="4"/>
      <c r="M331" s="4"/>
    </row>
    <row r="332" spans="1:13" ht="15">
      <c r="A332" s="4"/>
      <c r="B332" s="4"/>
      <c r="C332" s="4"/>
      <c r="D332" s="4"/>
      <c r="E332" s="4"/>
      <c r="F332" s="4"/>
      <c r="G332" s="4"/>
      <c r="H332" s="4"/>
      <c r="I332" s="4"/>
      <c r="J332" s="4"/>
      <c r="K332" s="4"/>
      <c r="L332" s="4"/>
      <c r="M332" s="4"/>
    </row>
    <row r="333" spans="1:13" ht="15">
      <c r="A333" s="4"/>
      <c r="B333" s="4"/>
      <c r="C333" s="4"/>
      <c r="D333" s="4"/>
      <c r="E333" s="4"/>
      <c r="F333" s="4"/>
      <c r="G333" s="4"/>
      <c r="H333" s="4"/>
      <c r="I333" s="4"/>
      <c r="J333" s="4"/>
      <c r="K333" s="4"/>
      <c r="L333" s="4"/>
      <c r="M333" s="4"/>
    </row>
    <row r="334" spans="1:13" ht="15">
      <c r="A334" s="4"/>
      <c r="B334" s="4"/>
      <c r="C334" s="4"/>
      <c r="D334" s="4"/>
      <c r="E334" s="4"/>
      <c r="F334" s="4"/>
      <c r="G334" s="4"/>
      <c r="H334" s="4"/>
      <c r="I334" s="4"/>
      <c r="J334" s="4"/>
      <c r="K334" s="4"/>
      <c r="L334" s="4"/>
      <c r="M334" s="4"/>
    </row>
    <row r="335" spans="1:13" ht="15">
      <c r="A335" s="4"/>
      <c r="B335" s="4"/>
      <c r="C335" s="4"/>
      <c r="D335" s="4"/>
      <c r="E335" s="4"/>
      <c r="F335" s="4"/>
      <c r="G335" s="4"/>
      <c r="H335" s="4"/>
      <c r="I335" s="4"/>
      <c r="J335" s="4"/>
      <c r="K335" s="4"/>
      <c r="L335" s="4"/>
      <c r="M335" s="4"/>
    </row>
    <row r="336" spans="1:13" ht="15">
      <c r="A336" s="4"/>
      <c r="B336" s="4"/>
      <c r="C336" s="4"/>
      <c r="D336" s="4"/>
      <c r="E336" s="4"/>
      <c r="F336" s="4"/>
      <c r="G336" s="4"/>
      <c r="H336" s="4"/>
      <c r="I336" s="4"/>
      <c r="J336" s="4"/>
      <c r="K336" s="4"/>
      <c r="L336" s="4"/>
      <c r="M336" s="4"/>
    </row>
    <row r="337" spans="1:13" ht="15">
      <c r="A337" s="4"/>
      <c r="B337" s="4"/>
      <c r="C337" s="4"/>
      <c r="D337" s="4"/>
      <c r="E337" s="4"/>
      <c r="F337" s="4"/>
      <c r="G337" s="4"/>
      <c r="H337" s="4"/>
      <c r="I337" s="4"/>
      <c r="J337" s="4"/>
      <c r="K337" s="4"/>
      <c r="L337" s="4"/>
      <c r="M337" s="4"/>
    </row>
    <row r="338" spans="1:13" ht="15">
      <c r="A338" s="4"/>
      <c r="B338" s="4"/>
      <c r="C338" s="4"/>
      <c r="D338" s="4"/>
      <c r="E338" s="4"/>
      <c r="F338" s="4"/>
      <c r="G338" s="4"/>
      <c r="H338" s="4"/>
      <c r="I338" s="4"/>
      <c r="J338" s="4"/>
      <c r="K338" s="4"/>
      <c r="L338" s="4"/>
      <c r="M338" s="4"/>
    </row>
    <row r="339" spans="1:13" ht="15">
      <c r="A339" s="4"/>
      <c r="B339" s="4"/>
      <c r="C339" s="4"/>
      <c r="D339" s="4"/>
      <c r="E339" s="4"/>
      <c r="F339" s="4"/>
      <c r="G339" s="4"/>
      <c r="H339" s="4"/>
      <c r="I339" s="4"/>
      <c r="J339" s="4"/>
      <c r="K339" s="4"/>
      <c r="L339" s="4"/>
      <c r="M339" s="4"/>
    </row>
    <row r="340" spans="1:13" ht="15">
      <c r="A340" s="4"/>
      <c r="B340" s="4"/>
      <c r="C340" s="4"/>
      <c r="D340" s="4"/>
      <c r="E340" s="4"/>
      <c r="F340" s="4"/>
      <c r="G340" s="4"/>
      <c r="H340" s="4"/>
      <c r="I340" s="4"/>
      <c r="J340" s="4"/>
      <c r="K340" s="4"/>
      <c r="L340" s="4"/>
      <c r="M340" s="4"/>
    </row>
    <row r="341" spans="1:13" ht="15">
      <c r="A341" s="4"/>
      <c r="B341" s="4"/>
      <c r="C341" s="4"/>
      <c r="D341" s="4"/>
      <c r="E341" s="4"/>
      <c r="F341" s="4"/>
      <c r="G341" s="4"/>
      <c r="H341" s="4"/>
      <c r="I341" s="4"/>
      <c r="J341" s="4"/>
      <c r="K341" s="4"/>
      <c r="L341" s="4"/>
      <c r="M341" s="4"/>
    </row>
    <row r="342" spans="1:13" ht="15">
      <c r="A342" s="4"/>
      <c r="B342" s="4"/>
      <c r="C342" s="4"/>
      <c r="D342" s="4"/>
      <c r="E342" s="4"/>
      <c r="F342" s="4"/>
      <c r="G342" s="4"/>
      <c r="H342" s="4"/>
      <c r="I342" s="4"/>
      <c r="J342" s="4"/>
      <c r="K342" s="4"/>
      <c r="L342" s="4"/>
      <c r="M342" s="4"/>
    </row>
    <row r="343" spans="1:13" ht="15">
      <c r="A343" s="4"/>
      <c r="B343" s="4"/>
      <c r="C343" s="4"/>
      <c r="D343" s="4"/>
      <c r="E343" s="4"/>
      <c r="F343" s="4"/>
      <c r="G343" s="4"/>
      <c r="H343" s="4"/>
      <c r="I343" s="4"/>
      <c r="J343" s="4"/>
      <c r="K343" s="4"/>
      <c r="L343" s="4"/>
      <c r="M343" s="4"/>
    </row>
    <row r="344" spans="1:13" ht="15">
      <c r="A344" s="4"/>
      <c r="B344" s="4"/>
      <c r="C344" s="4"/>
      <c r="D344" s="4"/>
      <c r="E344" s="4"/>
      <c r="F344" s="4"/>
      <c r="G344" s="4"/>
      <c r="H344" s="4"/>
      <c r="I344" s="4"/>
      <c r="J344" s="4"/>
      <c r="K344" s="4"/>
      <c r="L344" s="4"/>
      <c r="M344" s="4"/>
    </row>
    <row r="345" spans="1:13" ht="15">
      <c r="A345" s="4"/>
      <c r="B345" s="4"/>
      <c r="C345" s="4"/>
      <c r="D345" s="4"/>
      <c r="E345" s="4"/>
      <c r="F345" s="4"/>
      <c r="G345" s="4"/>
      <c r="H345" s="4"/>
      <c r="I345" s="4"/>
      <c r="J345" s="4"/>
      <c r="K345" s="4"/>
      <c r="L345" s="4"/>
      <c r="M345" s="4"/>
    </row>
    <row r="346" spans="1:13" ht="15">
      <c r="A346" s="4"/>
      <c r="B346" s="4"/>
      <c r="C346" s="4"/>
      <c r="D346" s="4"/>
      <c r="E346" s="4"/>
      <c r="F346" s="4"/>
      <c r="G346" s="4"/>
      <c r="H346" s="4"/>
      <c r="I346" s="4"/>
      <c r="J346" s="4"/>
      <c r="K346" s="4"/>
      <c r="L346" s="4"/>
      <c r="M346" s="4"/>
    </row>
    <row r="347" spans="1:13" ht="15">
      <c r="A347" s="4"/>
      <c r="B347" s="4"/>
      <c r="C347" s="4"/>
      <c r="D347" s="4"/>
      <c r="E347" s="4"/>
      <c r="F347" s="4"/>
      <c r="G347" s="4"/>
      <c r="H347" s="4"/>
      <c r="I347" s="4"/>
      <c r="J347" s="4"/>
      <c r="K347" s="4"/>
      <c r="L347" s="4"/>
      <c r="M347" s="4"/>
    </row>
    <row r="348" spans="1:13" ht="15">
      <c r="A348" s="4"/>
      <c r="B348" s="4"/>
      <c r="C348" s="4"/>
      <c r="D348" s="4"/>
      <c r="E348" s="4"/>
      <c r="F348" s="4"/>
      <c r="G348" s="4"/>
      <c r="H348" s="4"/>
      <c r="I348" s="4"/>
      <c r="J348" s="4"/>
      <c r="K348" s="4"/>
      <c r="L348" s="4"/>
      <c r="M348" s="4"/>
    </row>
    <row r="349" spans="1:13" ht="15">
      <c r="A349" s="4"/>
      <c r="B349" s="4"/>
      <c r="C349" s="4"/>
      <c r="D349" s="4"/>
      <c r="E349" s="4"/>
      <c r="F349" s="4"/>
      <c r="G349" s="4"/>
      <c r="H349" s="4"/>
      <c r="I349" s="4"/>
      <c r="J349" s="4"/>
      <c r="K349" s="4"/>
      <c r="L349" s="4"/>
      <c r="M349" s="4"/>
    </row>
    <row r="350" spans="1:13" ht="15">
      <c r="A350" s="4"/>
      <c r="B350" s="4"/>
      <c r="C350" s="4"/>
      <c r="D350" s="4"/>
      <c r="E350" s="4"/>
      <c r="F350" s="4"/>
      <c r="G350" s="4"/>
      <c r="H350" s="4"/>
      <c r="I350" s="4"/>
      <c r="J350" s="4"/>
      <c r="K350" s="4"/>
      <c r="L350" s="4"/>
      <c r="M350" s="4"/>
    </row>
    <row r="351" spans="1:13" ht="15">
      <c r="A351" s="4"/>
      <c r="B351" s="4"/>
      <c r="C351" s="4"/>
      <c r="D351" s="4"/>
      <c r="E351" s="4"/>
      <c r="F351" s="4"/>
      <c r="G351" s="4"/>
      <c r="H351" s="4"/>
      <c r="I351" s="4"/>
      <c r="J351" s="4"/>
      <c r="K351" s="4"/>
      <c r="L351" s="4"/>
      <c r="M351" s="4"/>
    </row>
    <row r="352" spans="1:13" ht="15">
      <c r="A352" s="4"/>
      <c r="B352" s="4"/>
      <c r="C352" s="4"/>
      <c r="D352" s="4"/>
      <c r="E352" s="4"/>
      <c r="F352" s="4"/>
      <c r="G352" s="4"/>
      <c r="H352" s="4"/>
      <c r="I352" s="4"/>
      <c r="J352" s="4"/>
      <c r="K352" s="4"/>
      <c r="L352" s="4"/>
      <c r="M352" s="4"/>
    </row>
    <row r="353" spans="1:13" ht="15">
      <c r="A353" s="4"/>
      <c r="B353" s="4"/>
      <c r="C353" s="4"/>
      <c r="D353" s="4"/>
      <c r="E353" s="4"/>
      <c r="F353" s="4"/>
      <c r="G353" s="4"/>
      <c r="H353" s="4"/>
      <c r="I353" s="4"/>
      <c r="J353" s="4"/>
      <c r="K353" s="4"/>
      <c r="L353" s="4"/>
      <c r="M353" s="4"/>
    </row>
    <row r="354" spans="1:13" ht="15">
      <c r="A354" s="4"/>
      <c r="B354" s="4"/>
      <c r="C354" s="4"/>
      <c r="D354" s="4"/>
      <c r="E354" s="4"/>
      <c r="F354" s="4"/>
      <c r="G354" s="4"/>
      <c r="H354" s="4"/>
      <c r="I354" s="4"/>
      <c r="J354" s="4"/>
      <c r="K354" s="4"/>
      <c r="L354" s="4"/>
      <c r="M354" s="4"/>
    </row>
    <row r="355" spans="1:13" ht="15">
      <c r="A355" s="4"/>
      <c r="B355" s="4"/>
      <c r="C355" s="4"/>
      <c r="D355" s="4"/>
      <c r="E355" s="4"/>
      <c r="F355" s="4"/>
      <c r="G355" s="4"/>
      <c r="H355" s="4"/>
      <c r="I355" s="4"/>
      <c r="J355" s="4"/>
      <c r="K355" s="4"/>
      <c r="L355" s="4"/>
      <c r="M355" s="4"/>
    </row>
    <row r="356" spans="1:13" ht="15">
      <c r="A356" s="4"/>
      <c r="B356" s="4"/>
      <c r="C356" s="4"/>
      <c r="D356" s="4"/>
      <c r="E356" s="4"/>
      <c r="F356" s="4"/>
      <c r="G356" s="4"/>
      <c r="H356" s="4"/>
      <c r="I356" s="4"/>
      <c r="J356" s="4"/>
      <c r="K356" s="4"/>
      <c r="L356" s="4"/>
      <c r="M356" s="4"/>
    </row>
    <row r="357" spans="1:13" ht="15">
      <c r="A357" s="4"/>
      <c r="B357" s="4"/>
      <c r="C357" s="4"/>
      <c r="D357" s="4"/>
      <c r="E357" s="4"/>
      <c r="F357" s="4"/>
      <c r="G357" s="4"/>
      <c r="H357" s="4"/>
      <c r="I357" s="4"/>
      <c r="J357" s="4"/>
      <c r="K357" s="4"/>
      <c r="L357" s="4"/>
      <c r="M357" s="4"/>
    </row>
    <row r="358" spans="1:13" ht="15">
      <c r="A358" s="4"/>
      <c r="B358" s="4"/>
      <c r="C358" s="4"/>
      <c r="D358" s="4"/>
      <c r="E358" s="4"/>
      <c r="F358" s="4"/>
      <c r="G358" s="4"/>
      <c r="H358" s="4"/>
      <c r="I358" s="4"/>
      <c r="J358" s="4"/>
      <c r="K358" s="4"/>
      <c r="L358" s="4"/>
      <c r="M358" s="4"/>
    </row>
    <row r="359" spans="1:13" ht="15">
      <c r="A359" s="4"/>
      <c r="B359" s="4"/>
      <c r="C359" s="4"/>
      <c r="D359" s="4"/>
      <c r="E359" s="4"/>
      <c r="F359" s="4"/>
      <c r="G359" s="4"/>
      <c r="H359" s="4"/>
      <c r="I359" s="4"/>
      <c r="J359" s="4"/>
      <c r="K359" s="4"/>
      <c r="L359" s="4"/>
      <c r="M359" s="4"/>
    </row>
    <row r="360" spans="1:13" ht="15">
      <c r="A360" s="4"/>
      <c r="B360" s="4"/>
      <c r="C360" s="4"/>
      <c r="D360" s="4"/>
      <c r="E360" s="4"/>
      <c r="F360" s="4"/>
      <c r="G360" s="4"/>
      <c r="H360" s="4"/>
      <c r="I360" s="4"/>
      <c r="J360" s="4"/>
      <c r="K360" s="4"/>
      <c r="L360" s="4"/>
      <c r="M360" s="4"/>
    </row>
    <row r="361" spans="1:13" ht="15">
      <c r="A361" s="4"/>
      <c r="B361" s="4"/>
      <c r="C361" s="4"/>
      <c r="D361" s="4"/>
      <c r="E361" s="4"/>
      <c r="F361" s="4"/>
      <c r="G361" s="4"/>
      <c r="H361" s="4"/>
      <c r="I361" s="4"/>
      <c r="J361" s="4"/>
      <c r="K361" s="4"/>
      <c r="L361" s="4"/>
      <c r="M361" s="4"/>
    </row>
    <row r="362" spans="1:13" ht="15">
      <c r="A362" s="4"/>
      <c r="B362" s="4"/>
      <c r="C362" s="4"/>
      <c r="D362" s="4"/>
      <c r="E362" s="4"/>
      <c r="F362" s="4"/>
      <c r="G362" s="4"/>
      <c r="H362" s="4"/>
      <c r="I362" s="4"/>
      <c r="J362" s="4"/>
      <c r="K362" s="4"/>
      <c r="L362" s="4"/>
      <c r="M362" s="4"/>
    </row>
    <row r="363" spans="1:13" ht="15">
      <c r="A363" s="4"/>
      <c r="B363" s="4"/>
      <c r="C363" s="4"/>
      <c r="D363" s="4"/>
      <c r="E363" s="4"/>
      <c r="F363" s="4"/>
      <c r="G363" s="4"/>
      <c r="H363" s="4"/>
      <c r="I363" s="4"/>
      <c r="J363" s="4"/>
      <c r="K363" s="4"/>
      <c r="L363" s="4"/>
      <c r="M363" s="4"/>
    </row>
    <row r="364" spans="1:13" ht="15">
      <c r="A364" s="4"/>
      <c r="B364" s="4"/>
      <c r="C364" s="4"/>
      <c r="D364" s="4"/>
      <c r="E364" s="4"/>
      <c r="F364" s="4"/>
      <c r="G364" s="4"/>
      <c r="H364" s="4"/>
      <c r="I364" s="4"/>
      <c r="J364" s="4"/>
      <c r="K364" s="4"/>
      <c r="L364" s="4"/>
      <c r="M364" s="4"/>
    </row>
    <row r="365" spans="1:13" ht="15">
      <c r="A365" s="4"/>
      <c r="B365" s="4"/>
      <c r="C365" s="4"/>
      <c r="D365" s="4"/>
      <c r="E365" s="4"/>
      <c r="F365" s="4"/>
      <c r="G365" s="4"/>
      <c r="H365" s="4"/>
      <c r="I365" s="4"/>
      <c r="J365" s="4"/>
      <c r="K365" s="4"/>
      <c r="L365" s="4"/>
      <c r="M365" s="4"/>
    </row>
    <row r="366" spans="1:13" ht="15">
      <c r="A366" s="4"/>
      <c r="B366" s="4"/>
      <c r="C366" s="4"/>
      <c r="D366" s="4"/>
      <c r="E366" s="4"/>
      <c r="F366" s="4"/>
      <c r="G366" s="4"/>
      <c r="H366" s="4"/>
      <c r="I366" s="4"/>
      <c r="J366" s="4"/>
      <c r="K366" s="4"/>
      <c r="L366" s="4"/>
      <c r="M366" s="4"/>
    </row>
    <row r="367" spans="1:13" ht="15">
      <c r="A367" s="4"/>
      <c r="B367" s="4"/>
      <c r="C367" s="4"/>
      <c r="D367" s="4"/>
      <c r="E367" s="4"/>
      <c r="F367" s="4"/>
      <c r="G367" s="4"/>
      <c r="H367" s="4"/>
      <c r="I367" s="4"/>
      <c r="J367" s="4"/>
      <c r="K367" s="4"/>
      <c r="L367" s="4"/>
      <c r="M367" s="4"/>
    </row>
    <row r="368" spans="1:13" ht="15">
      <c r="A368" s="4"/>
      <c r="B368" s="4"/>
      <c r="C368" s="4"/>
      <c r="D368" s="4"/>
      <c r="E368" s="4"/>
      <c r="F368" s="4"/>
      <c r="G368" s="4"/>
      <c r="H368" s="4"/>
      <c r="I368" s="4"/>
      <c r="J368" s="4"/>
      <c r="K368" s="4"/>
      <c r="L368" s="4"/>
      <c r="M368" s="4"/>
    </row>
    <row r="369" spans="1:13" ht="15">
      <c r="A369" s="4"/>
      <c r="B369" s="4"/>
      <c r="C369" s="4"/>
      <c r="D369" s="4"/>
      <c r="E369" s="4"/>
      <c r="F369" s="4"/>
      <c r="G369" s="4"/>
      <c r="H369" s="4"/>
      <c r="I369" s="4"/>
      <c r="J369" s="4"/>
      <c r="K369" s="4"/>
      <c r="L369" s="4"/>
      <c r="M369" s="4"/>
    </row>
    <row r="370" spans="1:13" ht="15">
      <c r="A370" s="4"/>
      <c r="B370" s="4"/>
      <c r="C370" s="4"/>
      <c r="D370" s="4"/>
      <c r="E370" s="4"/>
      <c r="F370" s="4"/>
      <c r="G370" s="4"/>
      <c r="H370" s="4"/>
      <c r="I370" s="4"/>
      <c r="J370" s="4"/>
      <c r="K370" s="4"/>
      <c r="L370" s="4"/>
      <c r="M370" s="4"/>
    </row>
    <row r="371" spans="1:13" ht="15">
      <c r="A371" s="4"/>
      <c r="B371" s="4"/>
      <c r="C371" s="4"/>
      <c r="D371" s="4"/>
      <c r="E371" s="4"/>
      <c r="F371" s="4"/>
      <c r="G371" s="4"/>
      <c r="H371" s="4"/>
      <c r="I371" s="4"/>
      <c r="J371" s="4"/>
      <c r="K371" s="4"/>
      <c r="L371" s="4"/>
      <c r="M371" s="4"/>
    </row>
    <row r="372" spans="1:13" ht="15">
      <c r="A372" s="4"/>
      <c r="B372" s="4"/>
      <c r="C372" s="4"/>
      <c r="D372" s="4"/>
      <c r="E372" s="4"/>
      <c r="F372" s="4"/>
      <c r="G372" s="4"/>
      <c r="H372" s="4"/>
      <c r="I372" s="4"/>
      <c r="J372" s="4"/>
      <c r="K372" s="4"/>
      <c r="L372" s="4"/>
      <c r="M372" s="4"/>
    </row>
    <row r="373" spans="1:13" ht="15">
      <c r="A373" s="4"/>
      <c r="B373" s="4"/>
      <c r="C373" s="4"/>
      <c r="D373" s="4"/>
      <c r="E373" s="4"/>
      <c r="F373" s="4"/>
      <c r="G373" s="4"/>
      <c r="H373" s="4"/>
      <c r="I373" s="4"/>
      <c r="J373" s="4"/>
      <c r="K373" s="4"/>
      <c r="L373" s="4"/>
      <c r="M373" s="4"/>
    </row>
    <row r="374" spans="1:13" ht="15">
      <c r="A374" s="4"/>
      <c r="B374" s="4"/>
      <c r="C374" s="4"/>
      <c r="D374" s="4"/>
      <c r="E374" s="4"/>
      <c r="F374" s="4"/>
      <c r="G374" s="4"/>
      <c r="H374" s="4"/>
      <c r="I374" s="4"/>
      <c r="J374" s="4"/>
      <c r="K374" s="4"/>
      <c r="L374" s="4"/>
      <c r="M374" s="4"/>
    </row>
    <row r="375" spans="1:13" ht="15">
      <c r="A375" s="4"/>
      <c r="B375" s="4"/>
      <c r="C375" s="4"/>
      <c r="D375" s="4"/>
      <c r="E375" s="4"/>
      <c r="F375" s="4"/>
      <c r="G375" s="4"/>
      <c r="H375" s="4"/>
      <c r="I375" s="4"/>
      <c r="J375" s="4"/>
      <c r="K375" s="4"/>
      <c r="L375" s="4"/>
      <c r="M375" s="4"/>
    </row>
    <row r="376" spans="1:13" ht="15">
      <c r="A376" s="4"/>
      <c r="B376" s="4"/>
      <c r="C376" s="4"/>
      <c r="D376" s="4"/>
      <c r="E376" s="4"/>
      <c r="F376" s="4"/>
      <c r="G376" s="4"/>
      <c r="H376" s="4"/>
      <c r="I376" s="4"/>
      <c r="J376" s="4"/>
      <c r="K376" s="4"/>
      <c r="L376" s="4"/>
      <c r="M376" s="4"/>
    </row>
    <row r="377" spans="1:13" ht="15">
      <c r="A377" s="4"/>
      <c r="B377" s="4"/>
      <c r="C377" s="4"/>
      <c r="D377" s="4"/>
      <c r="E377" s="4"/>
      <c r="F377" s="4"/>
      <c r="G377" s="4"/>
      <c r="H377" s="4"/>
      <c r="I377" s="4"/>
      <c r="J377" s="4"/>
      <c r="K377" s="4"/>
      <c r="L377" s="4"/>
      <c r="M377" s="4"/>
    </row>
    <row r="378" spans="1:13" ht="15">
      <c r="A378" s="4"/>
      <c r="B378" s="4"/>
      <c r="C378" s="4"/>
      <c r="D378" s="4"/>
      <c r="E378" s="4"/>
      <c r="F378" s="4"/>
      <c r="G378" s="4"/>
      <c r="H378" s="4"/>
      <c r="I378" s="4"/>
      <c r="J378" s="4"/>
      <c r="K378" s="4"/>
      <c r="L378" s="4"/>
      <c r="M378" s="4"/>
    </row>
    <row r="379" spans="1:13" ht="15">
      <c r="A379" s="4"/>
      <c r="B379" s="4"/>
      <c r="C379" s="4"/>
      <c r="D379" s="4"/>
      <c r="E379" s="4"/>
      <c r="F379" s="4"/>
      <c r="G379" s="4"/>
      <c r="H379" s="4"/>
      <c r="I379" s="4"/>
      <c r="J379" s="4"/>
      <c r="K379" s="4"/>
      <c r="L379" s="4"/>
      <c r="M379" s="4"/>
    </row>
    <row r="380" spans="1:13" ht="15">
      <c r="A380" s="4"/>
      <c r="B380" s="4"/>
      <c r="C380" s="4"/>
      <c r="D380" s="4"/>
      <c r="E380" s="4"/>
      <c r="F380" s="4"/>
      <c r="G380" s="4"/>
      <c r="H380" s="4"/>
      <c r="I380" s="4"/>
      <c r="J380" s="4"/>
      <c r="K380" s="4"/>
      <c r="L380" s="4"/>
      <c r="M380" s="4"/>
    </row>
    <row r="381" spans="1:13" ht="15">
      <c r="A381" s="4"/>
      <c r="B381" s="4"/>
      <c r="C381" s="4"/>
      <c r="D381" s="4"/>
      <c r="E381" s="4"/>
      <c r="F381" s="4"/>
      <c r="G381" s="4"/>
      <c r="H381" s="4"/>
      <c r="I381" s="4"/>
      <c r="J381" s="4"/>
      <c r="K381" s="4"/>
      <c r="L381" s="4"/>
      <c r="M381" s="4"/>
    </row>
    <row r="382" spans="1:13" ht="15">
      <c r="A382" s="4"/>
      <c r="B382" s="4"/>
      <c r="C382" s="4"/>
      <c r="D382" s="4"/>
      <c r="E382" s="4"/>
      <c r="F382" s="4"/>
      <c r="G382" s="4"/>
      <c r="H382" s="4"/>
      <c r="I382" s="4"/>
      <c r="J382" s="4"/>
      <c r="K382" s="4"/>
      <c r="L382" s="4"/>
      <c r="M382" s="4"/>
    </row>
    <row r="383" spans="1:13" ht="15">
      <c r="A383" s="4"/>
      <c r="B383" s="4"/>
      <c r="C383" s="4"/>
      <c r="D383" s="4"/>
      <c r="E383" s="4"/>
      <c r="F383" s="4"/>
      <c r="G383" s="4"/>
      <c r="H383" s="4"/>
      <c r="I383" s="4"/>
      <c r="J383" s="4"/>
      <c r="K383" s="4"/>
      <c r="L383" s="4"/>
      <c r="M383" s="4"/>
    </row>
    <row r="384" spans="1:13" ht="15">
      <c r="A384" s="4"/>
      <c r="B384" s="4"/>
      <c r="C384" s="4"/>
      <c r="D384" s="4"/>
      <c r="E384" s="4"/>
      <c r="F384" s="4"/>
      <c r="G384" s="4"/>
      <c r="H384" s="4"/>
      <c r="I384" s="4"/>
      <c r="J384" s="4"/>
      <c r="K384" s="4"/>
      <c r="L384" s="4"/>
      <c r="M384" s="4"/>
    </row>
    <row r="385" spans="1:13" ht="15">
      <c r="A385" s="4"/>
      <c r="B385" s="4"/>
      <c r="C385" s="4"/>
      <c r="D385" s="4"/>
      <c r="E385" s="4"/>
      <c r="F385" s="4"/>
      <c r="G385" s="4"/>
      <c r="H385" s="4"/>
      <c r="I385" s="4"/>
      <c r="J385" s="4"/>
      <c r="K385" s="4"/>
      <c r="L385" s="4"/>
      <c r="M385" s="4"/>
    </row>
    <row r="386" spans="1:13" ht="15">
      <c r="A386" s="4"/>
      <c r="B386" s="4"/>
      <c r="C386" s="4"/>
      <c r="D386" s="4"/>
      <c r="E386" s="4"/>
      <c r="F386" s="4"/>
      <c r="G386" s="4"/>
      <c r="H386" s="4"/>
      <c r="I386" s="4"/>
      <c r="J386" s="4"/>
      <c r="K386" s="4"/>
      <c r="L386" s="4"/>
      <c r="M386" s="4"/>
    </row>
    <row r="387" spans="1:13" ht="15">
      <c r="A387" s="4"/>
      <c r="B387" s="4"/>
      <c r="C387" s="4"/>
      <c r="D387" s="4"/>
      <c r="E387" s="4"/>
      <c r="F387" s="4"/>
      <c r="G387" s="4"/>
      <c r="H387" s="4"/>
      <c r="I387" s="4"/>
      <c r="J387" s="4"/>
      <c r="K387" s="4"/>
      <c r="L387" s="4"/>
      <c r="M387" s="4"/>
    </row>
    <row r="388" spans="1:13" ht="15">
      <c r="A388" s="4"/>
      <c r="B388" s="4"/>
      <c r="C388" s="4"/>
      <c r="D388" s="4"/>
      <c r="E388" s="4"/>
      <c r="F388" s="4"/>
      <c r="G388" s="4"/>
      <c r="H388" s="4"/>
      <c r="I388" s="4"/>
      <c r="J388" s="4"/>
      <c r="K388" s="4"/>
      <c r="L388" s="4"/>
      <c r="M388" s="4"/>
    </row>
    <row r="389" spans="1:13" ht="15">
      <c r="A389" s="4"/>
      <c r="B389" s="4"/>
      <c r="C389" s="4"/>
      <c r="D389" s="4"/>
      <c r="E389" s="4"/>
      <c r="F389" s="4"/>
      <c r="G389" s="4"/>
      <c r="H389" s="4"/>
      <c r="I389" s="4"/>
      <c r="J389" s="4"/>
      <c r="K389" s="4"/>
      <c r="L389" s="4"/>
      <c r="M389" s="4"/>
    </row>
    <row r="390" spans="1:13" ht="15">
      <c r="A390" s="4"/>
      <c r="B390" s="4"/>
      <c r="C390" s="4"/>
      <c r="D390" s="4"/>
      <c r="E390" s="4"/>
      <c r="F390" s="4"/>
      <c r="G390" s="4"/>
      <c r="H390" s="4"/>
      <c r="I390" s="4"/>
      <c r="J390" s="4"/>
      <c r="K390" s="4"/>
      <c r="L390" s="4"/>
      <c r="M390" s="4"/>
    </row>
    <row r="391" spans="1:13" ht="15">
      <c r="A391" s="4"/>
      <c r="B391" s="4"/>
      <c r="C391" s="4"/>
      <c r="D391" s="4"/>
      <c r="E391" s="4"/>
      <c r="F391" s="4"/>
      <c r="G391" s="4"/>
      <c r="H391" s="4"/>
      <c r="I391" s="4"/>
      <c r="J391" s="4"/>
      <c r="K391" s="4"/>
      <c r="L391" s="4"/>
      <c r="M391" s="4"/>
    </row>
    <row r="392" spans="1:13" ht="15">
      <c r="A392" s="4"/>
      <c r="B392" s="4"/>
      <c r="C392" s="4"/>
      <c r="D392" s="4"/>
      <c r="E392" s="4"/>
      <c r="F392" s="4"/>
      <c r="G392" s="4"/>
      <c r="H392" s="4"/>
      <c r="I392" s="4"/>
      <c r="J392" s="4"/>
      <c r="K392" s="4"/>
      <c r="L392" s="4"/>
      <c r="M392" s="4"/>
    </row>
    <row r="393" spans="1:13" ht="15">
      <c r="A393" s="4"/>
      <c r="B393" s="4"/>
      <c r="C393" s="4"/>
      <c r="D393" s="4"/>
      <c r="E393" s="4"/>
      <c r="F393" s="4"/>
      <c r="G393" s="4"/>
      <c r="H393" s="4"/>
      <c r="I393" s="4"/>
      <c r="J393" s="4"/>
      <c r="K393" s="4"/>
      <c r="L393" s="4"/>
      <c r="M393" s="4"/>
    </row>
    <row r="394" spans="1:13" ht="15">
      <c r="A394" s="4"/>
      <c r="B394" s="4"/>
      <c r="C394" s="4"/>
      <c r="D394" s="4"/>
      <c r="E394" s="4"/>
      <c r="F394" s="4"/>
      <c r="G394" s="4"/>
      <c r="H394" s="4"/>
      <c r="I394" s="4"/>
      <c r="J394" s="4"/>
      <c r="K394" s="4"/>
      <c r="L394" s="4"/>
      <c r="M394" s="4"/>
    </row>
    <row r="395" spans="1:13" ht="15">
      <c r="A395" s="4"/>
      <c r="B395" s="4"/>
      <c r="C395" s="4"/>
      <c r="D395" s="4"/>
      <c r="E395" s="4"/>
      <c r="F395" s="4"/>
      <c r="G395" s="4"/>
      <c r="H395" s="4"/>
      <c r="I395" s="4"/>
      <c r="J395" s="4"/>
      <c r="K395" s="4"/>
      <c r="L395" s="4"/>
      <c r="M395" s="4"/>
    </row>
    <row r="396" spans="1:13" ht="15">
      <c r="A396" s="4"/>
      <c r="B396" s="4"/>
      <c r="C396" s="4"/>
      <c r="D396" s="4"/>
      <c r="E396" s="4"/>
      <c r="F396" s="4"/>
      <c r="G396" s="4"/>
      <c r="H396" s="4"/>
      <c r="I396" s="4"/>
      <c r="J396" s="4"/>
      <c r="K396" s="4"/>
      <c r="L396" s="4"/>
      <c r="M396" s="4"/>
    </row>
    <row r="397" spans="1:13" ht="15">
      <c r="A397" s="4"/>
      <c r="B397" s="4"/>
      <c r="C397" s="4"/>
      <c r="D397" s="4"/>
      <c r="E397" s="4"/>
      <c r="F397" s="4"/>
      <c r="G397" s="4"/>
      <c r="H397" s="4"/>
      <c r="I397" s="4"/>
      <c r="J397" s="4"/>
      <c r="K397" s="4"/>
      <c r="L397" s="4"/>
      <c r="M397" s="4"/>
    </row>
    <row r="398" spans="1:13">
      <c r="A398" s="6"/>
      <c r="B398" s="6"/>
      <c r="C398" s="6"/>
      <c r="D398" s="6"/>
      <c r="E398" s="6"/>
      <c r="F398" s="6"/>
      <c r="G398" s="6"/>
      <c r="H398" s="6"/>
      <c r="I398" s="6"/>
      <c r="J398" s="6"/>
      <c r="K398" s="6"/>
      <c r="L398" s="6"/>
      <c r="M398" s="6"/>
    </row>
    <row r="399" spans="1:13">
      <c r="A399" s="6"/>
      <c r="B399" s="6"/>
      <c r="C399" s="6"/>
      <c r="D399" s="6"/>
      <c r="E399" s="6"/>
      <c r="F399" s="6"/>
      <c r="G399" s="6"/>
      <c r="H399" s="6"/>
      <c r="I399" s="6"/>
      <c r="J399" s="6"/>
      <c r="K399" s="6"/>
      <c r="L399" s="6"/>
      <c r="M399" s="6"/>
    </row>
    <row r="400" spans="1:13">
      <c r="A400" s="6"/>
      <c r="B400" s="6"/>
      <c r="C400" s="6"/>
      <c r="D400" s="6"/>
      <c r="E400" s="6"/>
      <c r="F400" s="6"/>
      <c r="G400" s="6"/>
      <c r="H400" s="6"/>
      <c r="I400" s="6"/>
      <c r="J400" s="6"/>
      <c r="K400" s="6"/>
      <c r="L400" s="6"/>
      <c r="M400" s="6"/>
    </row>
    <row r="401" spans="1:13">
      <c r="A401" s="6"/>
      <c r="B401" s="6"/>
      <c r="C401" s="6"/>
      <c r="D401" s="6"/>
      <c r="E401" s="6"/>
      <c r="F401" s="6"/>
      <c r="G401" s="6"/>
      <c r="H401" s="6"/>
      <c r="I401" s="6"/>
      <c r="J401" s="6"/>
      <c r="K401" s="6"/>
      <c r="L401" s="6"/>
      <c r="M401" s="6"/>
    </row>
    <row r="402" spans="1:13">
      <c r="A402" s="6"/>
      <c r="B402" s="6"/>
      <c r="C402" s="6"/>
      <c r="D402" s="6"/>
      <c r="E402" s="6"/>
      <c r="F402" s="6"/>
      <c r="G402" s="6"/>
      <c r="H402" s="6"/>
      <c r="I402" s="6"/>
      <c r="J402" s="6"/>
      <c r="K402" s="6"/>
      <c r="L402" s="6"/>
      <c r="M402" s="6"/>
    </row>
    <row r="403" spans="1:13">
      <c r="A403" s="6"/>
      <c r="B403" s="6"/>
      <c r="C403" s="6"/>
      <c r="D403" s="6"/>
      <c r="E403" s="6"/>
      <c r="F403" s="6"/>
      <c r="G403" s="6"/>
      <c r="H403" s="6"/>
      <c r="I403" s="6"/>
      <c r="J403" s="6"/>
      <c r="K403" s="6"/>
      <c r="L403" s="6"/>
      <c r="M403" s="6"/>
    </row>
    <row r="404" spans="1:13">
      <c r="A404" s="6"/>
      <c r="B404" s="6"/>
      <c r="C404" s="6"/>
      <c r="D404" s="6"/>
      <c r="E404" s="6"/>
      <c r="F404" s="6"/>
      <c r="G404" s="6"/>
      <c r="H404" s="6"/>
      <c r="I404" s="6"/>
      <c r="J404" s="6"/>
      <c r="K404" s="6"/>
      <c r="L404" s="6"/>
      <c r="M404" s="6"/>
    </row>
    <row r="405" spans="1:13">
      <c r="A405" s="6"/>
      <c r="B405" s="6"/>
      <c r="C405" s="6"/>
      <c r="D405" s="6"/>
      <c r="E405" s="6"/>
      <c r="F405" s="6"/>
      <c r="G405" s="6"/>
      <c r="H405" s="6"/>
      <c r="I405" s="6"/>
      <c r="J405" s="6"/>
      <c r="K405" s="6"/>
      <c r="L405" s="6"/>
      <c r="M405" s="6"/>
    </row>
    <row r="406" spans="1:13">
      <c r="A406" s="6"/>
      <c r="B406" s="6"/>
      <c r="C406" s="6"/>
      <c r="D406" s="6"/>
      <c r="E406" s="6"/>
      <c r="F406" s="6"/>
      <c r="G406" s="6"/>
      <c r="H406" s="6"/>
      <c r="I406" s="6"/>
      <c r="J406" s="6"/>
      <c r="K406" s="6"/>
      <c r="L406" s="6"/>
      <c r="M406" s="6"/>
    </row>
    <row r="407" spans="1:13">
      <c r="A407" s="6"/>
      <c r="B407" s="6"/>
      <c r="C407" s="6"/>
      <c r="D407" s="6"/>
      <c r="E407" s="6"/>
      <c r="F407" s="6"/>
      <c r="G407" s="6"/>
      <c r="H407" s="6"/>
      <c r="I407" s="6"/>
      <c r="J407" s="6"/>
      <c r="K407" s="6"/>
      <c r="L407" s="6"/>
      <c r="M407" s="6"/>
    </row>
    <row r="408" spans="1:13">
      <c r="A408" s="6"/>
      <c r="B408" s="6"/>
      <c r="C408" s="6"/>
      <c r="D408" s="6"/>
      <c r="E408" s="6"/>
      <c r="F408" s="6"/>
      <c r="G408" s="6"/>
      <c r="H408" s="6"/>
      <c r="I408" s="6"/>
      <c r="J408" s="6"/>
      <c r="K408" s="6"/>
      <c r="L408" s="6"/>
      <c r="M408" s="6"/>
    </row>
    <row r="409" spans="1:13">
      <c r="A409" s="6"/>
      <c r="B409" s="6"/>
      <c r="C409" s="6"/>
      <c r="D409" s="6"/>
      <c r="E409" s="6"/>
      <c r="F409" s="6"/>
      <c r="G409" s="6"/>
      <c r="H409" s="6"/>
      <c r="I409" s="6"/>
      <c r="J409" s="6"/>
      <c r="K409" s="6"/>
      <c r="L409" s="6"/>
      <c r="M409" s="6"/>
    </row>
    <row r="410" spans="1:13">
      <c r="A410" s="6"/>
      <c r="B410" s="6"/>
      <c r="C410" s="6"/>
      <c r="D410" s="6"/>
      <c r="E410" s="6"/>
      <c r="F410" s="6"/>
      <c r="G410" s="6"/>
      <c r="H410" s="6"/>
      <c r="I410" s="6"/>
      <c r="J410" s="6"/>
      <c r="K410" s="6"/>
      <c r="L410" s="6"/>
      <c r="M410" s="6"/>
    </row>
    <row r="411" spans="1:13">
      <c r="A411" s="6"/>
      <c r="B411" s="6"/>
      <c r="C411" s="6"/>
      <c r="D411" s="6"/>
      <c r="E411" s="6"/>
      <c r="F411" s="6"/>
      <c r="G411" s="6"/>
      <c r="H411" s="6"/>
      <c r="I411" s="6"/>
      <c r="J411" s="6"/>
      <c r="K411" s="6"/>
      <c r="L411" s="6"/>
      <c r="M411" s="6"/>
    </row>
    <row r="412" spans="1:13">
      <c r="A412" s="6"/>
      <c r="B412" s="6"/>
      <c r="C412" s="6"/>
      <c r="D412" s="6"/>
      <c r="E412" s="6"/>
      <c r="F412" s="6"/>
      <c r="G412" s="6"/>
      <c r="H412" s="6"/>
      <c r="I412" s="6"/>
      <c r="J412" s="6"/>
      <c r="K412" s="6"/>
      <c r="L412" s="6"/>
      <c r="M412" s="6"/>
    </row>
    <row r="413" spans="1:13">
      <c r="A413" s="6"/>
      <c r="B413" s="6"/>
      <c r="C413" s="6"/>
      <c r="D413" s="6"/>
      <c r="E413" s="6"/>
      <c r="F413" s="6"/>
      <c r="G413" s="6"/>
      <c r="H413" s="6"/>
      <c r="I413" s="6"/>
      <c r="J413" s="6"/>
      <c r="K413" s="6"/>
      <c r="L413" s="6"/>
      <c r="M413" s="6"/>
    </row>
    <row r="414" spans="1:13">
      <c r="A414" s="6"/>
      <c r="B414" s="6"/>
      <c r="C414" s="6"/>
      <c r="D414" s="6"/>
      <c r="E414" s="6"/>
      <c r="F414" s="6"/>
      <c r="G414" s="6"/>
      <c r="H414" s="6"/>
      <c r="I414" s="6"/>
      <c r="J414" s="6"/>
      <c r="K414" s="6"/>
      <c r="L414" s="6"/>
      <c r="M414" s="6"/>
    </row>
    <row r="415" spans="1:13">
      <c r="A415" s="6"/>
      <c r="B415" s="6"/>
      <c r="C415" s="6"/>
      <c r="D415" s="6"/>
      <c r="E415" s="6"/>
      <c r="F415" s="6"/>
      <c r="G415" s="6"/>
      <c r="H415" s="6"/>
      <c r="I415" s="6"/>
      <c r="J415" s="6"/>
      <c r="K415" s="6"/>
      <c r="L415" s="6"/>
      <c r="M415" s="6"/>
    </row>
    <row r="416" spans="1:13">
      <c r="A416" s="6"/>
      <c r="B416" s="6"/>
      <c r="C416" s="6"/>
      <c r="D416" s="6"/>
      <c r="E416" s="6"/>
      <c r="F416" s="6"/>
      <c r="G416" s="6"/>
      <c r="H416" s="6"/>
      <c r="I416" s="6"/>
      <c r="J416" s="6"/>
      <c r="K416" s="6"/>
      <c r="L416" s="6"/>
      <c r="M416" s="6"/>
    </row>
    <row r="417" spans="1:13">
      <c r="A417" s="6"/>
      <c r="B417" s="6"/>
      <c r="C417" s="6"/>
      <c r="D417" s="6"/>
      <c r="E417" s="6"/>
      <c r="F417" s="6"/>
      <c r="G417" s="6"/>
      <c r="H417" s="6"/>
      <c r="I417" s="6"/>
      <c r="J417" s="6"/>
      <c r="K417" s="6"/>
      <c r="L417" s="6"/>
      <c r="M417" s="6"/>
    </row>
    <row r="418" spans="1:13">
      <c r="A418" s="6"/>
      <c r="B418" s="6"/>
      <c r="C418" s="6"/>
      <c r="D418" s="6"/>
      <c r="E418" s="6"/>
      <c r="F418" s="6"/>
      <c r="G418" s="6"/>
      <c r="H418" s="6"/>
      <c r="I418" s="6"/>
      <c r="J418" s="6"/>
      <c r="K418" s="6"/>
      <c r="L418" s="6"/>
      <c r="M418" s="6"/>
    </row>
    <row r="419" spans="1:13">
      <c r="A419" s="6"/>
      <c r="B419" s="6"/>
      <c r="C419" s="6"/>
      <c r="D419" s="6"/>
      <c r="E419" s="6"/>
      <c r="F419" s="6"/>
      <c r="G419" s="6"/>
      <c r="H419" s="6"/>
      <c r="I419" s="6"/>
      <c r="J419" s="6"/>
      <c r="K419" s="6"/>
      <c r="L419" s="6"/>
      <c r="M419" s="6"/>
    </row>
    <row r="420" spans="1:13">
      <c r="A420" s="6"/>
      <c r="B420" s="6"/>
      <c r="C420" s="6"/>
      <c r="D420" s="6"/>
      <c r="E420" s="6"/>
      <c r="F420" s="6"/>
      <c r="G420" s="6"/>
      <c r="H420" s="6"/>
      <c r="I420" s="6"/>
      <c r="J420" s="6"/>
      <c r="K420" s="6"/>
      <c r="L420" s="6"/>
      <c r="M420" s="6"/>
    </row>
    <row r="421" spans="1:13">
      <c r="A421" s="6"/>
      <c r="B421" s="6"/>
      <c r="C421" s="6"/>
      <c r="D421" s="6"/>
      <c r="E421" s="6"/>
      <c r="F421" s="6"/>
      <c r="G421" s="6"/>
      <c r="H421" s="6"/>
      <c r="I421" s="6"/>
      <c r="J421" s="6"/>
      <c r="K421" s="6"/>
      <c r="L421" s="6"/>
      <c r="M421" s="6"/>
    </row>
    <row r="422" spans="1:13">
      <c r="A422" s="6"/>
      <c r="B422" s="6"/>
      <c r="C422" s="6"/>
      <c r="D422" s="6"/>
      <c r="E422" s="6"/>
      <c r="F422" s="6"/>
      <c r="G422" s="6"/>
      <c r="H422" s="6"/>
      <c r="I422" s="6"/>
      <c r="J422" s="6"/>
      <c r="K422" s="6"/>
      <c r="L422" s="6"/>
      <c r="M422" s="6"/>
    </row>
    <row r="423" spans="1:13">
      <c r="A423" s="6"/>
      <c r="B423" s="6"/>
      <c r="C423" s="6"/>
      <c r="D423" s="6"/>
      <c r="E423" s="6"/>
      <c r="F423" s="6"/>
      <c r="G423" s="6"/>
      <c r="H423" s="6"/>
      <c r="I423" s="6"/>
      <c r="J423" s="6"/>
      <c r="K423" s="6"/>
      <c r="L423" s="6"/>
      <c r="M423" s="6"/>
    </row>
    <row r="424" spans="1:13">
      <c r="A424" s="6"/>
      <c r="B424" s="6"/>
      <c r="C424" s="6"/>
      <c r="D424" s="6"/>
      <c r="E424" s="6"/>
      <c r="F424" s="6"/>
      <c r="G424" s="6"/>
      <c r="H424" s="6"/>
      <c r="I424" s="6"/>
      <c r="J424" s="6"/>
      <c r="K424" s="6"/>
      <c r="L424" s="6"/>
      <c r="M424" s="6"/>
    </row>
    <row r="425" spans="1:13">
      <c r="A425" s="6"/>
      <c r="B425" s="6"/>
      <c r="C425" s="6"/>
      <c r="D425" s="6"/>
      <c r="E425" s="6"/>
      <c r="F425" s="6"/>
      <c r="G425" s="6"/>
      <c r="H425" s="6"/>
      <c r="I425" s="6"/>
      <c r="J425" s="6"/>
      <c r="K425" s="6"/>
      <c r="L425" s="6"/>
      <c r="M425" s="6"/>
    </row>
    <row r="426" spans="1:13">
      <c r="A426" s="6"/>
      <c r="B426" s="6"/>
      <c r="C426" s="6"/>
      <c r="D426" s="6"/>
      <c r="E426" s="6"/>
      <c r="F426" s="6"/>
      <c r="G426" s="6"/>
      <c r="H426" s="6"/>
      <c r="I426" s="6"/>
      <c r="J426" s="6"/>
      <c r="K426" s="6"/>
      <c r="L426" s="6"/>
      <c r="M426" s="6"/>
    </row>
    <row r="427" spans="1:13">
      <c r="A427" s="6"/>
      <c r="B427" s="6"/>
      <c r="C427" s="6"/>
      <c r="D427" s="6"/>
      <c r="E427" s="6"/>
      <c r="F427" s="6"/>
      <c r="G427" s="6"/>
      <c r="H427" s="6"/>
      <c r="I427" s="6"/>
      <c r="J427" s="6"/>
      <c r="K427" s="6"/>
      <c r="L427" s="6"/>
      <c r="M427" s="6"/>
    </row>
    <row r="428" spans="1:13">
      <c r="A428" s="6"/>
      <c r="B428" s="6"/>
      <c r="C428" s="6"/>
      <c r="D428" s="6"/>
      <c r="E428" s="6"/>
      <c r="F428" s="6"/>
      <c r="G428" s="6"/>
      <c r="H428" s="6"/>
      <c r="I428" s="6"/>
      <c r="J428" s="6"/>
      <c r="K428" s="6"/>
      <c r="L428" s="6"/>
      <c r="M428" s="6"/>
    </row>
    <row r="429" spans="1:13">
      <c r="A429" s="6"/>
      <c r="B429" s="6"/>
      <c r="C429" s="6"/>
      <c r="D429" s="6"/>
      <c r="E429" s="6"/>
      <c r="F429" s="6"/>
      <c r="G429" s="6"/>
      <c r="H429" s="6"/>
      <c r="I429" s="6"/>
      <c r="J429" s="6"/>
      <c r="K429" s="6"/>
      <c r="L429" s="6"/>
      <c r="M429" s="6"/>
    </row>
    <row r="430" spans="1:13">
      <c r="A430" s="6"/>
      <c r="B430" s="6"/>
      <c r="C430" s="6"/>
      <c r="D430" s="6"/>
      <c r="E430" s="6"/>
      <c r="F430" s="6"/>
      <c r="G430" s="6"/>
      <c r="H430" s="6"/>
      <c r="I430" s="6"/>
      <c r="J430" s="6"/>
      <c r="K430" s="6"/>
      <c r="L430" s="6"/>
      <c r="M430" s="6"/>
    </row>
    <row r="431" spans="1:13">
      <c r="A431" s="6"/>
      <c r="B431" s="6"/>
      <c r="C431" s="6"/>
      <c r="D431" s="6"/>
      <c r="E431" s="6"/>
      <c r="F431" s="6"/>
      <c r="G431" s="6"/>
      <c r="H431" s="6"/>
      <c r="I431" s="6"/>
      <c r="J431" s="6"/>
      <c r="K431" s="6"/>
      <c r="L431" s="6"/>
      <c r="M431" s="6"/>
    </row>
    <row r="432" spans="1:13">
      <c r="A432" s="6"/>
      <c r="B432" s="6"/>
      <c r="C432" s="6"/>
      <c r="D432" s="6"/>
      <c r="E432" s="6"/>
      <c r="F432" s="6"/>
      <c r="G432" s="6"/>
      <c r="H432" s="6"/>
      <c r="I432" s="6"/>
      <c r="J432" s="6"/>
      <c r="K432" s="6"/>
      <c r="L432" s="6"/>
      <c r="M432" s="6"/>
    </row>
    <row r="433" spans="1:13">
      <c r="A433" s="6"/>
      <c r="B433" s="6"/>
      <c r="C433" s="6"/>
      <c r="D433" s="6"/>
      <c r="E433" s="6"/>
      <c r="F433" s="6"/>
      <c r="G433" s="6"/>
      <c r="H433" s="6"/>
      <c r="I433" s="6"/>
      <c r="J433" s="6"/>
      <c r="K433" s="6"/>
      <c r="L433" s="6"/>
      <c r="M433" s="6"/>
    </row>
    <row r="434" spans="1:13">
      <c r="A434" s="6"/>
      <c r="B434" s="6"/>
      <c r="C434" s="6"/>
      <c r="D434" s="6"/>
      <c r="E434" s="6"/>
      <c r="F434" s="6"/>
      <c r="G434" s="6"/>
      <c r="H434" s="6"/>
      <c r="I434" s="6"/>
      <c r="J434" s="6"/>
      <c r="K434" s="6"/>
      <c r="L434" s="6"/>
      <c r="M434" s="6"/>
    </row>
    <row r="435" spans="1:13">
      <c r="A435" s="6"/>
      <c r="B435" s="6"/>
      <c r="C435" s="6"/>
      <c r="D435" s="6"/>
      <c r="E435" s="6"/>
      <c r="F435" s="6"/>
      <c r="G435" s="6"/>
      <c r="H435" s="6"/>
      <c r="I435" s="6"/>
      <c r="J435" s="6"/>
      <c r="K435" s="6"/>
      <c r="L435" s="6"/>
      <c r="M435" s="6"/>
    </row>
    <row r="436" spans="1:13">
      <c r="A436" s="6"/>
      <c r="B436" s="6"/>
      <c r="C436" s="6"/>
      <c r="D436" s="6"/>
      <c r="E436" s="6"/>
      <c r="F436" s="6"/>
      <c r="G436" s="6"/>
      <c r="H436" s="6"/>
      <c r="I436" s="6"/>
      <c r="J436" s="6"/>
      <c r="K436" s="6"/>
      <c r="L436" s="6"/>
      <c r="M436" s="6"/>
    </row>
    <row r="437" spans="1:13">
      <c r="A437" s="6"/>
      <c r="B437" s="6"/>
      <c r="C437" s="6"/>
      <c r="D437" s="6"/>
      <c r="E437" s="6"/>
      <c r="F437" s="6"/>
      <c r="G437" s="6"/>
      <c r="H437" s="6"/>
      <c r="I437" s="6"/>
      <c r="J437" s="6"/>
      <c r="K437" s="6"/>
      <c r="L437" s="6"/>
      <c r="M437" s="6"/>
    </row>
    <row r="438" spans="1:13">
      <c r="A438" s="6"/>
      <c r="B438" s="6"/>
      <c r="C438" s="6"/>
      <c r="D438" s="6"/>
      <c r="E438" s="6"/>
      <c r="F438" s="6"/>
      <c r="G438" s="6"/>
      <c r="H438" s="6"/>
      <c r="I438" s="6"/>
      <c r="J438" s="6"/>
      <c r="K438" s="6"/>
      <c r="L438" s="6"/>
      <c r="M438" s="6"/>
    </row>
    <row r="439" spans="1:13">
      <c r="A439" s="6"/>
      <c r="B439" s="6"/>
      <c r="C439" s="6"/>
      <c r="D439" s="6"/>
      <c r="E439" s="6"/>
      <c r="F439" s="6"/>
      <c r="G439" s="6"/>
      <c r="H439" s="6"/>
      <c r="I439" s="6"/>
      <c r="J439" s="6"/>
      <c r="K439" s="6"/>
      <c r="L439" s="6"/>
      <c r="M439" s="6"/>
    </row>
    <row r="440" spans="1:13">
      <c r="A440" s="6"/>
      <c r="B440" s="6"/>
      <c r="C440" s="6"/>
      <c r="D440" s="6"/>
      <c r="E440" s="6"/>
      <c r="F440" s="6"/>
      <c r="G440" s="6"/>
      <c r="H440" s="6"/>
      <c r="I440" s="6"/>
      <c r="J440" s="6"/>
      <c r="K440" s="6"/>
      <c r="L440" s="6"/>
      <c r="M440" s="6"/>
    </row>
    <row r="441" spans="1:13">
      <c r="A441" s="6"/>
      <c r="B441" s="6"/>
      <c r="C441" s="6"/>
      <c r="D441" s="6"/>
      <c r="E441" s="6"/>
      <c r="F441" s="6"/>
      <c r="G441" s="6"/>
      <c r="H441" s="6"/>
      <c r="I441" s="6"/>
      <c r="J441" s="6"/>
      <c r="K441" s="6"/>
      <c r="L441" s="6"/>
      <c r="M441" s="6"/>
    </row>
    <row r="442" spans="1:13">
      <c r="A442" s="6"/>
      <c r="B442" s="6"/>
      <c r="C442" s="6"/>
      <c r="D442" s="6"/>
      <c r="E442" s="6"/>
      <c r="F442" s="6"/>
      <c r="G442" s="6"/>
      <c r="H442" s="6"/>
      <c r="I442" s="6"/>
      <c r="J442" s="6"/>
      <c r="K442" s="6"/>
      <c r="L442" s="6"/>
      <c r="M442" s="6"/>
    </row>
    <row r="443" spans="1:13">
      <c r="A443" s="6"/>
      <c r="B443" s="6"/>
      <c r="C443" s="6"/>
      <c r="D443" s="6"/>
      <c r="E443" s="6"/>
      <c r="F443" s="6"/>
      <c r="G443" s="6"/>
      <c r="H443" s="6"/>
      <c r="I443" s="6"/>
      <c r="J443" s="6"/>
      <c r="K443" s="6"/>
      <c r="L443" s="6"/>
      <c r="M443" s="6"/>
    </row>
    <row r="444" spans="1:13">
      <c r="A444" s="6"/>
      <c r="B444" s="6"/>
      <c r="C444" s="6"/>
      <c r="D444" s="6"/>
      <c r="E444" s="6"/>
      <c r="F444" s="6"/>
      <c r="G444" s="6"/>
      <c r="H444" s="6"/>
      <c r="I444" s="6"/>
      <c r="J444" s="6"/>
      <c r="K444" s="6"/>
      <c r="L444" s="6"/>
      <c r="M444" s="6"/>
    </row>
    <row r="445" spans="1:13">
      <c r="A445" s="6"/>
      <c r="B445" s="6"/>
      <c r="C445" s="6"/>
      <c r="D445" s="6"/>
      <c r="E445" s="6"/>
      <c r="F445" s="6"/>
      <c r="G445" s="6"/>
      <c r="H445" s="6"/>
      <c r="I445" s="6"/>
      <c r="J445" s="6"/>
      <c r="K445" s="6"/>
      <c r="L445" s="6"/>
      <c r="M445" s="6"/>
    </row>
    <row r="446" spans="1:13">
      <c r="A446" s="6"/>
      <c r="B446" s="6"/>
      <c r="C446" s="6"/>
      <c r="D446" s="6"/>
      <c r="E446" s="6"/>
      <c r="F446" s="6"/>
      <c r="G446" s="6"/>
      <c r="H446" s="6"/>
      <c r="I446" s="6"/>
      <c r="J446" s="6"/>
      <c r="K446" s="6"/>
      <c r="L446" s="6"/>
      <c r="M446" s="6"/>
    </row>
    <row r="447" spans="1:13">
      <c r="A447" s="6"/>
      <c r="B447" s="6"/>
      <c r="C447" s="6"/>
      <c r="D447" s="6"/>
      <c r="E447" s="6"/>
      <c r="F447" s="6"/>
      <c r="G447" s="6"/>
      <c r="H447" s="6"/>
      <c r="I447" s="6"/>
      <c r="J447" s="6"/>
      <c r="K447" s="6"/>
      <c r="L447" s="6"/>
      <c r="M447" s="6"/>
    </row>
    <row r="448" spans="1:13">
      <c r="A448" s="6"/>
      <c r="B448" s="6"/>
      <c r="C448" s="6"/>
      <c r="D448" s="6"/>
      <c r="E448" s="6"/>
      <c r="F448" s="6"/>
      <c r="G448" s="6"/>
      <c r="H448" s="6"/>
      <c r="I448" s="6"/>
      <c r="J448" s="6"/>
      <c r="K448" s="6"/>
      <c r="L448" s="6"/>
      <c r="M448" s="6"/>
    </row>
    <row r="449" spans="1:13">
      <c r="A449" s="6"/>
      <c r="B449" s="6"/>
      <c r="C449" s="6"/>
      <c r="D449" s="6"/>
      <c r="E449" s="6"/>
      <c r="F449" s="6"/>
      <c r="G449" s="6"/>
      <c r="H449" s="6"/>
      <c r="I449" s="6"/>
      <c r="J449" s="6"/>
      <c r="K449" s="6"/>
      <c r="L449" s="6"/>
      <c r="M449" s="6"/>
    </row>
    <row r="450" spans="1:13">
      <c r="A450" s="6"/>
      <c r="B450" s="6"/>
      <c r="C450" s="6"/>
      <c r="D450" s="6"/>
      <c r="E450" s="6"/>
      <c r="F450" s="6"/>
      <c r="G450" s="6"/>
      <c r="H450" s="6"/>
      <c r="I450" s="6"/>
      <c r="J450" s="6"/>
      <c r="K450" s="6"/>
      <c r="L450" s="6"/>
      <c r="M450" s="6"/>
    </row>
    <row r="451" spans="1:13">
      <c r="A451" s="6"/>
      <c r="B451" s="6"/>
      <c r="C451" s="6"/>
      <c r="D451" s="6"/>
      <c r="E451" s="6"/>
      <c r="F451" s="6"/>
      <c r="G451" s="6"/>
      <c r="H451" s="6"/>
      <c r="I451" s="6"/>
      <c r="J451" s="6"/>
      <c r="K451" s="6"/>
      <c r="L451" s="6"/>
      <c r="M451" s="6"/>
    </row>
    <row r="452" spans="1:13">
      <c r="A452" s="6"/>
      <c r="B452" s="6"/>
      <c r="C452" s="6"/>
      <c r="D452" s="6"/>
      <c r="E452" s="6"/>
      <c r="F452" s="6"/>
      <c r="G452" s="6"/>
      <c r="H452" s="6"/>
      <c r="I452" s="6"/>
      <c r="J452" s="6"/>
      <c r="K452" s="6"/>
      <c r="L452" s="6"/>
      <c r="M452" s="6"/>
    </row>
    <row r="453" spans="1:13">
      <c r="A453" s="6"/>
      <c r="B453" s="6"/>
      <c r="C453" s="6"/>
      <c r="D453" s="6"/>
      <c r="E453" s="6"/>
      <c r="F453" s="6"/>
      <c r="G453" s="6"/>
      <c r="H453" s="6"/>
      <c r="I453" s="6"/>
      <c r="J453" s="6"/>
      <c r="K453" s="6"/>
      <c r="L453" s="6"/>
      <c r="M453" s="6"/>
    </row>
    <row r="454" spans="1:13">
      <c r="A454" s="6"/>
      <c r="B454" s="6"/>
      <c r="C454" s="6"/>
      <c r="D454" s="6"/>
      <c r="E454" s="6"/>
      <c r="F454" s="6"/>
      <c r="G454" s="6"/>
      <c r="H454" s="6"/>
      <c r="I454" s="6"/>
      <c r="J454" s="6"/>
      <c r="K454" s="6"/>
      <c r="L454" s="6"/>
      <c r="M454" s="6"/>
    </row>
    <row r="455" spans="1:13">
      <c r="A455" s="6"/>
      <c r="B455" s="6"/>
      <c r="C455" s="6"/>
      <c r="D455" s="6"/>
      <c r="E455" s="6"/>
      <c r="F455" s="6"/>
      <c r="G455" s="6"/>
      <c r="H455" s="6"/>
      <c r="I455" s="6"/>
      <c r="J455" s="6"/>
      <c r="K455" s="6"/>
      <c r="L455" s="6"/>
      <c r="M455" s="6"/>
    </row>
    <row r="456" spans="1:13">
      <c r="A456" s="6"/>
      <c r="B456" s="6"/>
      <c r="C456" s="6"/>
      <c r="D456" s="6"/>
      <c r="E456" s="6"/>
      <c r="F456" s="6"/>
      <c r="G456" s="6"/>
      <c r="H456" s="6"/>
      <c r="I456" s="6"/>
      <c r="J456" s="6"/>
      <c r="K456" s="6"/>
      <c r="L456" s="6"/>
      <c r="M456" s="6"/>
    </row>
    <row r="457" spans="1:13">
      <c r="A457" s="6"/>
      <c r="B457" s="6"/>
      <c r="C457" s="6"/>
      <c r="D457" s="6"/>
      <c r="E457" s="6"/>
      <c r="F457" s="6"/>
      <c r="G457" s="6"/>
      <c r="H457" s="6"/>
      <c r="I457" s="6"/>
      <c r="J457" s="6"/>
      <c r="K457" s="6"/>
      <c r="L457" s="6"/>
      <c r="M457" s="6"/>
    </row>
    <row r="458" spans="1:13">
      <c r="A458" s="6"/>
      <c r="B458" s="6"/>
      <c r="C458" s="6"/>
      <c r="D458" s="6"/>
      <c r="E458" s="6"/>
      <c r="F458" s="6"/>
      <c r="G458" s="6"/>
      <c r="H458" s="6"/>
      <c r="I458" s="6"/>
      <c r="J458" s="6"/>
      <c r="K458" s="6"/>
      <c r="L458" s="6"/>
      <c r="M458" s="6"/>
    </row>
    <row r="459" spans="1:13">
      <c r="A459" s="6"/>
      <c r="B459" s="6"/>
      <c r="C459" s="6"/>
      <c r="D459" s="6"/>
      <c r="E459" s="6"/>
      <c r="F459" s="6"/>
      <c r="G459" s="6"/>
      <c r="H459" s="6"/>
      <c r="I459" s="6"/>
      <c r="J459" s="6"/>
      <c r="K459" s="6"/>
      <c r="L459" s="6"/>
      <c r="M459" s="6"/>
    </row>
    <row r="460" spans="1:13">
      <c r="A460" s="6"/>
      <c r="B460" s="6"/>
      <c r="C460" s="6"/>
      <c r="D460" s="6"/>
      <c r="E460" s="6"/>
      <c r="F460" s="6"/>
      <c r="G460" s="6"/>
      <c r="H460" s="6"/>
      <c r="I460" s="6"/>
      <c r="J460" s="6"/>
      <c r="K460" s="6"/>
      <c r="L460" s="6"/>
      <c r="M460" s="6"/>
    </row>
    <row r="461" spans="1:13">
      <c r="A461" s="6"/>
      <c r="B461" s="6"/>
      <c r="C461" s="6"/>
      <c r="D461" s="6"/>
      <c r="E461" s="6"/>
      <c r="F461" s="6"/>
      <c r="G461" s="6"/>
      <c r="H461" s="6"/>
      <c r="I461" s="6"/>
      <c r="J461" s="6"/>
      <c r="K461" s="6"/>
      <c r="L461" s="6"/>
      <c r="M461" s="6"/>
    </row>
    <row r="462" spans="1:13">
      <c r="A462" s="6"/>
      <c r="B462" s="6"/>
      <c r="C462" s="6"/>
      <c r="D462" s="6"/>
      <c r="E462" s="6"/>
      <c r="F462" s="6"/>
      <c r="G462" s="6"/>
      <c r="H462" s="6"/>
      <c r="I462" s="6"/>
      <c r="J462" s="6"/>
      <c r="K462" s="6"/>
      <c r="L462" s="6"/>
      <c r="M462" s="6"/>
    </row>
    <row r="463" spans="1:13">
      <c r="A463" s="6"/>
      <c r="B463" s="6"/>
      <c r="C463" s="6"/>
      <c r="D463" s="6"/>
      <c r="E463" s="6"/>
      <c r="F463" s="6"/>
      <c r="G463" s="6"/>
      <c r="H463" s="6"/>
      <c r="I463" s="6"/>
      <c r="J463" s="6"/>
      <c r="K463" s="6"/>
      <c r="L463" s="6"/>
      <c r="M463" s="6"/>
    </row>
    <row r="464" spans="1:13">
      <c r="A464" s="6"/>
      <c r="B464" s="6"/>
      <c r="C464" s="6"/>
      <c r="D464" s="6"/>
      <c r="E464" s="6"/>
      <c r="F464" s="6"/>
      <c r="G464" s="6"/>
      <c r="H464" s="6"/>
      <c r="I464" s="6"/>
      <c r="J464" s="6"/>
      <c r="K464" s="6"/>
      <c r="L464" s="6"/>
      <c r="M464" s="6"/>
    </row>
    <row r="465" spans="1:13">
      <c r="A465" s="6"/>
      <c r="B465" s="6"/>
      <c r="C465" s="6"/>
      <c r="D465" s="6"/>
      <c r="E465" s="6"/>
      <c r="F465" s="6"/>
      <c r="G465" s="6"/>
      <c r="H465" s="6"/>
      <c r="I465" s="6"/>
      <c r="J465" s="6"/>
      <c r="K465" s="6"/>
      <c r="L465" s="6"/>
      <c r="M465" s="6"/>
    </row>
    <row r="466" spans="1:13">
      <c r="A466" s="6"/>
      <c r="B466" s="6"/>
      <c r="C466" s="6"/>
      <c r="D466" s="6"/>
      <c r="E466" s="6"/>
      <c r="F466" s="6"/>
      <c r="G466" s="6"/>
      <c r="H466" s="6"/>
      <c r="I466" s="6"/>
      <c r="J466" s="6"/>
      <c r="K466" s="6"/>
      <c r="L466" s="6"/>
      <c r="M466" s="6"/>
    </row>
    <row r="467" spans="1:13">
      <c r="A467" s="6"/>
      <c r="B467" s="6"/>
      <c r="C467" s="6"/>
      <c r="D467" s="6"/>
      <c r="E467" s="6"/>
      <c r="F467" s="6"/>
      <c r="G467" s="6"/>
      <c r="H467" s="6"/>
      <c r="I467" s="6"/>
      <c r="J467" s="6"/>
      <c r="K467" s="6"/>
      <c r="L467" s="6"/>
      <c r="M467" s="6"/>
    </row>
    <row r="468" spans="1:13">
      <c r="A468" s="6"/>
      <c r="B468" s="6"/>
      <c r="C468" s="6"/>
      <c r="D468" s="6"/>
      <c r="E468" s="6"/>
      <c r="F468" s="6"/>
      <c r="G468" s="6"/>
      <c r="H468" s="6"/>
      <c r="I468" s="6"/>
      <c r="J468" s="6"/>
      <c r="K468" s="6"/>
      <c r="L468" s="6"/>
      <c r="M468" s="6"/>
    </row>
    <row r="469" spans="1:13">
      <c r="A469" s="6"/>
      <c r="B469" s="6"/>
      <c r="C469" s="6"/>
      <c r="D469" s="6"/>
      <c r="E469" s="6"/>
      <c r="F469" s="6"/>
      <c r="G469" s="6"/>
      <c r="H469" s="6"/>
      <c r="I469" s="6"/>
      <c r="J469" s="6"/>
      <c r="K469" s="6"/>
      <c r="L469" s="6"/>
      <c r="M469" s="6"/>
    </row>
    <row r="470" spans="1:13">
      <c r="A470" s="6"/>
      <c r="B470" s="6"/>
      <c r="C470" s="6"/>
      <c r="D470" s="6"/>
      <c r="E470" s="6"/>
      <c r="F470" s="6"/>
      <c r="G470" s="6"/>
      <c r="H470" s="6"/>
      <c r="I470" s="6"/>
      <c r="J470" s="6"/>
      <c r="K470" s="6"/>
      <c r="L470" s="6"/>
      <c r="M470" s="6"/>
    </row>
    <row r="471" spans="1:13">
      <c r="A471" s="6"/>
      <c r="B471" s="6"/>
      <c r="C471" s="6"/>
      <c r="D471" s="6"/>
      <c r="E471" s="6"/>
      <c r="F471" s="6"/>
      <c r="G471" s="6"/>
      <c r="H471" s="6"/>
      <c r="I471" s="6"/>
      <c r="J471" s="6"/>
      <c r="K471" s="6"/>
      <c r="L471" s="6"/>
      <c r="M471" s="6"/>
    </row>
    <row r="472" spans="1:13">
      <c r="A472" s="6"/>
      <c r="B472" s="6"/>
      <c r="C472" s="6"/>
      <c r="D472" s="6"/>
      <c r="E472" s="6"/>
      <c r="F472" s="6"/>
      <c r="G472" s="6"/>
      <c r="H472" s="6"/>
      <c r="I472" s="6"/>
      <c r="J472" s="6"/>
      <c r="K472" s="6"/>
      <c r="L472" s="6"/>
      <c r="M472" s="6"/>
    </row>
    <row r="473" spans="1:13">
      <c r="A473" s="6"/>
      <c r="B473" s="6"/>
      <c r="C473" s="6"/>
      <c r="D473" s="6"/>
      <c r="E473" s="6"/>
      <c r="F473" s="6"/>
      <c r="G473" s="6"/>
      <c r="H473" s="6"/>
      <c r="I473" s="6"/>
      <c r="J473" s="6"/>
      <c r="K473" s="6"/>
      <c r="L473" s="6"/>
      <c r="M473" s="6"/>
    </row>
    <row r="474" spans="1:13">
      <c r="A474" s="6"/>
      <c r="B474" s="6"/>
      <c r="C474" s="6"/>
      <c r="D474" s="6"/>
      <c r="E474" s="6"/>
      <c r="F474" s="6"/>
      <c r="G474" s="6"/>
      <c r="H474" s="6"/>
      <c r="I474" s="6"/>
      <c r="J474" s="6"/>
      <c r="K474" s="6"/>
      <c r="L474" s="6"/>
      <c r="M474" s="6"/>
    </row>
    <row r="475" spans="1:13">
      <c r="A475" s="6"/>
      <c r="B475" s="6"/>
      <c r="C475" s="6"/>
      <c r="D475" s="6"/>
      <c r="E475" s="6"/>
      <c r="F475" s="6"/>
      <c r="G475" s="6"/>
      <c r="H475" s="6"/>
      <c r="I475" s="6"/>
      <c r="J475" s="6"/>
      <c r="K475" s="6"/>
      <c r="L475" s="6"/>
      <c r="M475" s="6"/>
    </row>
    <row r="476" spans="1:13">
      <c r="A476" s="6"/>
      <c r="B476" s="6"/>
      <c r="C476" s="6"/>
      <c r="D476" s="6"/>
      <c r="E476" s="6"/>
      <c r="F476" s="6"/>
      <c r="G476" s="6"/>
      <c r="H476" s="6"/>
      <c r="I476" s="6"/>
      <c r="J476" s="6"/>
      <c r="K476" s="6"/>
      <c r="L476" s="6"/>
      <c r="M476" s="6"/>
    </row>
    <row r="477" spans="1:13">
      <c r="A477" s="6"/>
      <c r="B477" s="6"/>
      <c r="C477" s="6"/>
      <c r="D477" s="6"/>
      <c r="E477" s="6"/>
      <c r="F477" s="6"/>
      <c r="G477" s="6"/>
      <c r="H477" s="6"/>
      <c r="I477" s="6"/>
      <c r="J477" s="6"/>
      <c r="K477" s="6"/>
      <c r="L477" s="6"/>
      <c r="M477" s="6"/>
    </row>
    <row r="478" spans="1:13">
      <c r="A478" s="6"/>
      <c r="B478" s="6"/>
      <c r="C478" s="6"/>
      <c r="D478" s="6"/>
      <c r="E478" s="6"/>
      <c r="F478" s="6"/>
      <c r="G478" s="6"/>
      <c r="H478" s="6"/>
      <c r="I478" s="6"/>
      <c r="J478" s="6"/>
      <c r="K478" s="6"/>
      <c r="L478" s="6"/>
      <c r="M478" s="6"/>
    </row>
    <row r="479" spans="1:13">
      <c r="A479" s="6"/>
      <c r="B479" s="6"/>
      <c r="C479" s="6"/>
      <c r="D479" s="6"/>
      <c r="E479" s="6"/>
      <c r="F479" s="6"/>
      <c r="G479" s="6"/>
      <c r="H479" s="6"/>
      <c r="I479" s="6"/>
      <c r="J479" s="6"/>
      <c r="K479" s="6"/>
      <c r="L479" s="6"/>
      <c r="M479" s="6"/>
    </row>
    <row r="480" spans="1:13">
      <c r="A480" s="6"/>
      <c r="B480" s="6"/>
      <c r="C480" s="6"/>
      <c r="D480" s="6"/>
      <c r="E480" s="6"/>
      <c r="F480" s="6"/>
      <c r="G480" s="6"/>
      <c r="H480" s="6"/>
      <c r="I480" s="6"/>
      <c r="J480" s="6"/>
      <c r="K480" s="6"/>
      <c r="L480" s="6"/>
      <c r="M480" s="6"/>
    </row>
    <row r="481" spans="1:13">
      <c r="A481" s="6"/>
      <c r="B481" s="6"/>
      <c r="C481" s="6"/>
      <c r="D481" s="6"/>
      <c r="E481" s="6"/>
      <c r="F481" s="6"/>
      <c r="G481" s="6"/>
      <c r="H481" s="6"/>
      <c r="I481" s="6"/>
      <c r="J481" s="6"/>
      <c r="K481" s="6"/>
      <c r="L481" s="6"/>
      <c r="M481" s="6"/>
    </row>
    <row r="482" spans="1:13">
      <c r="A482" s="6"/>
      <c r="B482" s="6"/>
      <c r="C482" s="6"/>
      <c r="D482" s="6"/>
      <c r="E482" s="6"/>
      <c r="F482" s="6"/>
      <c r="G482" s="6"/>
      <c r="H482" s="6"/>
      <c r="I482" s="6"/>
      <c r="J482" s="6"/>
      <c r="K482" s="6"/>
      <c r="L482" s="6"/>
      <c r="M482" s="6"/>
    </row>
    <row r="483" spans="1:13">
      <c r="A483" s="6"/>
      <c r="B483" s="6"/>
      <c r="C483" s="6"/>
      <c r="D483" s="6"/>
      <c r="E483" s="6"/>
      <c r="F483" s="6"/>
      <c r="G483" s="6"/>
      <c r="H483" s="6"/>
      <c r="I483" s="6"/>
      <c r="J483" s="6"/>
      <c r="K483" s="6"/>
      <c r="L483" s="6"/>
      <c r="M483" s="6"/>
    </row>
    <row r="484" spans="1:13">
      <c r="A484" s="6"/>
      <c r="B484" s="6"/>
      <c r="C484" s="6"/>
      <c r="D484" s="6"/>
      <c r="E484" s="6"/>
      <c r="F484" s="6"/>
      <c r="G484" s="6"/>
      <c r="H484" s="6"/>
      <c r="I484" s="6"/>
      <c r="J484" s="6"/>
      <c r="K484" s="6"/>
      <c r="L484" s="6"/>
      <c r="M484" s="6"/>
    </row>
    <row r="485" spans="1:13">
      <c r="A485" s="6"/>
      <c r="B485" s="6"/>
      <c r="C485" s="6"/>
      <c r="D485" s="6"/>
      <c r="E485" s="6"/>
      <c r="F485" s="6"/>
      <c r="G485" s="6"/>
      <c r="H485" s="6"/>
      <c r="I485" s="6"/>
      <c r="J485" s="6"/>
      <c r="K485" s="6"/>
      <c r="L485" s="6"/>
      <c r="M485" s="6"/>
    </row>
    <row r="486" spans="1:13">
      <c r="A486" s="6"/>
      <c r="B486" s="6"/>
      <c r="C486" s="6"/>
      <c r="D486" s="6"/>
      <c r="E486" s="6"/>
      <c r="F486" s="6"/>
      <c r="G486" s="6"/>
      <c r="H486" s="6"/>
      <c r="I486" s="6"/>
      <c r="J486" s="6"/>
      <c r="K486" s="6"/>
      <c r="L486" s="6"/>
      <c r="M486" s="6"/>
    </row>
    <row r="487" spans="1:13">
      <c r="A487" s="6"/>
      <c r="B487" s="6"/>
      <c r="C487" s="6"/>
      <c r="D487" s="6"/>
      <c r="E487" s="6"/>
      <c r="F487" s="6"/>
      <c r="G487" s="6"/>
      <c r="H487" s="6"/>
      <c r="I487" s="6"/>
      <c r="J487" s="6"/>
      <c r="K487" s="6"/>
      <c r="L487" s="6"/>
      <c r="M487" s="6"/>
    </row>
    <row r="488" spans="1:13">
      <c r="A488" s="6"/>
      <c r="B488" s="6"/>
      <c r="C488" s="6"/>
      <c r="D488" s="6"/>
      <c r="E488" s="6"/>
      <c r="F488" s="6"/>
      <c r="G488" s="6"/>
      <c r="H488" s="6"/>
      <c r="I488" s="6"/>
      <c r="J488" s="6"/>
      <c r="K488" s="6"/>
      <c r="L488" s="6"/>
      <c r="M488" s="6"/>
    </row>
    <row r="489" spans="1:13">
      <c r="A489" s="6"/>
      <c r="B489" s="6"/>
      <c r="C489" s="6"/>
      <c r="D489" s="6"/>
      <c r="E489" s="6"/>
      <c r="F489" s="6"/>
      <c r="G489" s="6"/>
      <c r="H489" s="6"/>
      <c r="I489" s="6"/>
      <c r="J489" s="6"/>
      <c r="K489" s="6"/>
      <c r="L489" s="6"/>
      <c r="M489" s="6"/>
    </row>
    <row r="490" spans="1:13">
      <c r="A490" s="6"/>
      <c r="B490" s="6"/>
      <c r="C490" s="6"/>
      <c r="D490" s="6"/>
      <c r="E490" s="6"/>
      <c r="F490" s="6"/>
      <c r="G490" s="6"/>
      <c r="H490" s="6"/>
      <c r="I490" s="6"/>
      <c r="J490" s="6"/>
      <c r="K490" s="6"/>
      <c r="L490" s="6"/>
      <c r="M490" s="6"/>
    </row>
    <row r="491" spans="1:13">
      <c r="A491" s="6"/>
      <c r="B491" s="6"/>
      <c r="C491" s="6"/>
      <c r="D491" s="6"/>
      <c r="E491" s="6"/>
      <c r="F491" s="6"/>
      <c r="G491" s="6"/>
      <c r="H491" s="6"/>
      <c r="I491" s="6"/>
      <c r="J491" s="6"/>
      <c r="K491" s="6"/>
      <c r="L491" s="6"/>
      <c r="M491" s="6"/>
    </row>
    <row r="492" spans="1:13">
      <c r="A492" s="6"/>
      <c r="B492" s="6"/>
      <c r="C492" s="6"/>
      <c r="D492" s="6"/>
      <c r="E492" s="6"/>
      <c r="F492" s="6"/>
      <c r="G492" s="6"/>
      <c r="H492" s="6"/>
      <c r="I492" s="6"/>
      <c r="J492" s="6"/>
      <c r="K492" s="6"/>
      <c r="L492" s="6"/>
      <c r="M492" s="6"/>
    </row>
    <row r="493" spans="1:13">
      <c r="A493" s="6"/>
      <c r="B493" s="6"/>
      <c r="C493" s="6"/>
      <c r="D493" s="6"/>
      <c r="E493" s="6"/>
      <c r="F493" s="6"/>
      <c r="G493" s="6"/>
      <c r="H493" s="6"/>
      <c r="I493" s="6"/>
      <c r="J493" s="6"/>
      <c r="K493" s="6"/>
      <c r="L493" s="6"/>
      <c r="M493" s="6"/>
    </row>
    <row r="494" spans="1:13">
      <c r="A494" s="6"/>
      <c r="B494" s="6"/>
      <c r="C494" s="6"/>
      <c r="D494" s="6"/>
      <c r="E494" s="6"/>
      <c r="F494" s="6"/>
      <c r="G494" s="6"/>
      <c r="H494" s="6"/>
      <c r="I494" s="6"/>
      <c r="J494" s="6"/>
      <c r="K494" s="6"/>
      <c r="L494" s="6"/>
      <c r="M494" s="6"/>
    </row>
    <row r="495" spans="1:13">
      <c r="A495" s="6"/>
      <c r="B495" s="6"/>
      <c r="C495" s="6"/>
      <c r="D495" s="6"/>
      <c r="E495" s="6"/>
      <c r="F495" s="6"/>
      <c r="G495" s="6"/>
      <c r="H495" s="6"/>
      <c r="I495" s="6"/>
      <c r="J495" s="6"/>
      <c r="K495" s="6"/>
      <c r="L495" s="6"/>
      <c r="M495" s="6"/>
    </row>
    <row r="496" spans="1:13">
      <c r="A496" s="6"/>
      <c r="B496" s="6"/>
      <c r="C496" s="6"/>
      <c r="D496" s="6"/>
      <c r="E496" s="6"/>
      <c r="F496" s="6"/>
      <c r="G496" s="6"/>
      <c r="H496" s="6"/>
      <c r="I496" s="6"/>
      <c r="J496" s="6"/>
      <c r="K496" s="6"/>
      <c r="L496" s="6"/>
      <c r="M496" s="6"/>
    </row>
    <row r="497" spans="1:13">
      <c r="A497" s="6"/>
      <c r="B497" s="6"/>
      <c r="C497" s="6"/>
      <c r="D497" s="6"/>
      <c r="E497" s="6"/>
      <c r="F497" s="6"/>
      <c r="G497" s="6"/>
      <c r="H497" s="6"/>
      <c r="I497" s="6"/>
      <c r="J497" s="6"/>
      <c r="K497" s="6"/>
      <c r="L497" s="6"/>
      <c r="M497" s="6"/>
    </row>
    <row r="498" spans="1:13">
      <c r="A498" s="6"/>
      <c r="B498" s="6"/>
      <c r="C498" s="6"/>
      <c r="D498" s="6"/>
      <c r="E498" s="6"/>
      <c r="F498" s="6"/>
      <c r="G498" s="6"/>
      <c r="H498" s="6"/>
      <c r="I498" s="6"/>
      <c r="J498" s="6"/>
      <c r="K498" s="6"/>
      <c r="L498" s="6"/>
      <c r="M498" s="6"/>
    </row>
    <row r="499" spans="1:13">
      <c r="A499" s="6"/>
      <c r="B499" s="6"/>
      <c r="C499" s="6"/>
      <c r="D499" s="6"/>
      <c r="E499" s="6"/>
      <c r="F499" s="6"/>
      <c r="G499" s="6"/>
      <c r="H499" s="6"/>
      <c r="I499" s="6"/>
      <c r="J499" s="6"/>
      <c r="K499" s="6"/>
      <c r="L499" s="6"/>
      <c r="M499" s="6"/>
    </row>
    <row r="500" spans="1:13">
      <c r="A500" s="6"/>
      <c r="B500" s="6"/>
      <c r="C500" s="6"/>
      <c r="D500" s="6"/>
      <c r="E500" s="6"/>
      <c r="F500" s="6"/>
      <c r="G500" s="6"/>
      <c r="H500" s="6"/>
      <c r="I500" s="6"/>
      <c r="J500" s="6"/>
      <c r="K500" s="6"/>
      <c r="L500" s="6"/>
      <c r="M500" s="6"/>
    </row>
    <row r="501" spans="1:13">
      <c r="A501" s="6"/>
      <c r="B501" s="6"/>
      <c r="C501" s="6"/>
      <c r="D501" s="6"/>
      <c r="E501" s="6"/>
      <c r="F501" s="6"/>
      <c r="G501" s="6"/>
      <c r="H501" s="6"/>
      <c r="I501" s="6"/>
      <c r="J501" s="6"/>
      <c r="K501" s="6"/>
      <c r="L501" s="6"/>
      <c r="M501" s="6"/>
    </row>
    <row r="502" spans="1:13">
      <c r="A502" s="6"/>
      <c r="B502" s="6"/>
      <c r="C502" s="6"/>
      <c r="D502" s="6"/>
      <c r="E502" s="6"/>
      <c r="F502" s="6"/>
      <c r="G502" s="6"/>
      <c r="H502" s="6"/>
      <c r="I502" s="6"/>
      <c r="J502" s="6"/>
      <c r="K502" s="6"/>
      <c r="L502" s="6"/>
      <c r="M502" s="6"/>
    </row>
    <row r="503" spans="1:13">
      <c r="A503" s="6"/>
      <c r="B503" s="6"/>
      <c r="C503" s="6"/>
      <c r="D503" s="6"/>
      <c r="E503" s="6"/>
      <c r="F503" s="6"/>
      <c r="G503" s="6"/>
      <c r="H503" s="6"/>
      <c r="I503" s="6"/>
      <c r="J503" s="6"/>
      <c r="K503" s="6"/>
      <c r="L503" s="6"/>
      <c r="M503" s="6"/>
    </row>
    <row r="504" spans="1:13">
      <c r="A504" s="6"/>
      <c r="B504" s="6"/>
      <c r="C504" s="6"/>
      <c r="D504" s="6"/>
      <c r="E504" s="6"/>
      <c r="F504" s="6"/>
      <c r="G504" s="6"/>
      <c r="H504" s="6"/>
      <c r="I504" s="6"/>
      <c r="J504" s="6"/>
      <c r="K504" s="6"/>
      <c r="L504" s="6"/>
      <c r="M504" s="6"/>
    </row>
    <row r="505" spans="1:13">
      <c r="A505" s="6"/>
      <c r="B505" s="6"/>
      <c r="C505" s="6"/>
      <c r="D505" s="6"/>
      <c r="E505" s="6"/>
      <c r="F505" s="6"/>
      <c r="G505" s="6"/>
      <c r="H505" s="6"/>
      <c r="I505" s="6"/>
      <c r="J505" s="6"/>
      <c r="K505" s="6"/>
      <c r="L505" s="6"/>
      <c r="M505" s="6"/>
    </row>
    <row r="506" spans="1:13">
      <c r="A506" s="6"/>
      <c r="B506" s="6"/>
      <c r="C506" s="6"/>
      <c r="D506" s="6"/>
      <c r="E506" s="6"/>
      <c r="F506" s="6"/>
      <c r="G506" s="6"/>
      <c r="H506" s="6"/>
      <c r="I506" s="6"/>
      <c r="J506" s="6"/>
      <c r="K506" s="6"/>
      <c r="L506" s="6"/>
      <c r="M506" s="6"/>
    </row>
    <row r="507" spans="1:13">
      <c r="A507" s="6"/>
      <c r="B507" s="6"/>
      <c r="C507" s="6"/>
      <c r="D507" s="6"/>
      <c r="E507" s="6"/>
      <c r="F507" s="6"/>
      <c r="G507" s="6"/>
      <c r="H507" s="6"/>
      <c r="I507" s="6"/>
      <c r="J507" s="6"/>
      <c r="K507" s="6"/>
      <c r="L507" s="6"/>
      <c r="M507" s="6"/>
    </row>
    <row r="508" spans="1:13">
      <c r="A508" s="6"/>
      <c r="B508" s="6"/>
      <c r="C508" s="6"/>
      <c r="D508" s="6"/>
      <c r="E508" s="6"/>
      <c r="F508" s="6"/>
      <c r="G508" s="6"/>
      <c r="H508" s="6"/>
      <c r="I508" s="6"/>
      <c r="J508" s="6"/>
      <c r="K508" s="6"/>
      <c r="L508" s="6"/>
      <c r="M508" s="6"/>
    </row>
    <row r="509" spans="1:13">
      <c r="A509" s="6"/>
      <c r="B509" s="6"/>
      <c r="C509" s="6"/>
      <c r="D509" s="6"/>
      <c r="E509" s="6"/>
      <c r="F509" s="6"/>
      <c r="G509" s="6"/>
      <c r="H509" s="6"/>
      <c r="I509" s="6"/>
      <c r="J509" s="6"/>
      <c r="K509" s="6"/>
      <c r="L509" s="6"/>
      <c r="M509" s="6"/>
    </row>
    <row r="510" spans="1:13">
      <c r="A510" s="6"/>
      <c r="B510" s="6"/>
      <c r="C510" s="6"/>
      <c r="D510" s="6"/>
      <c r="E510" s="6"/>
      <c r="F510" s="6"/>
      <c r="G510" s="6"/>
      <c r="H510" s="6"/>
      <c r="I510" s="6"/>
      <c r="J510" s="6"/>
      <c r="K510" s="6"/>
      <c r="L510" s="6"/>
      <c r="M510" s="6"/>
    </row>
    <row r="511" spans="1:13">
      <c r="A511" s="6"/>
      <c r="B511" s="6"/>
      <c r="C511" s="6"/>
      <c r="D511" s="6"/>
      <c r="E511" s="6"/>
      <c r="F511" s="6"/>
      <c r="G511" s="6"/>
      <c r="H511" s="6"/>
      <c r="I511" s="6"/>
      <c r="J511" s="6"/>
      <c r="K511" s="6"/>
      <c r="L511" s="6"/>
      <c r="M511" s="6"/>
    </row>
    <row r="512" spans="1:13">
      <c r="A512" s="6"/>
      <c r="B512" s="6"/>
      <c r="C512" s="6"/>
      <c r="D512" s="6"/>
      <c r="E512" s="6"/>
      <c r="F512" s="6"/>
      <c r="G512" s="6"/>
      <c r="H512" s="6"/>
      <c r="I512" s="6"/>
      <c r="J512" s="6"/>
      <c r="K512" s="6"/>
      <c r="L512" s="6"/>
      <c r="M512" s="6"/>
    </row>
    <row r="513" spans="1:13">
      <c r="A513" s="6"/>
      <c r="B513" s="6"/>
      <c r="C513" s="6"/>
      <c r="D513" s="6"/>
      <c r="E513" s="6"/>
      <c r="F513" s="6"/>
      <c r="G513" s="6"/>
      <c r="H513" s="6"/>
      <c r="I513" s="6"/>
      <c r="J513" s="6"/>
      <c r="K513" s="6"/>
      <c r="L513" s="6"/>
      <c r="M513" s="6"/>
    </row>
    <row r="514" spans="1:13">
      <c r="A514" s="6"/>
      <c r="B514" s="6"/>
      <c r="C514" s="6"/>
      <c r="D514" s="6"/>
      <c r="E514" s="6"/>
      <c r="F514" s="6"/>
      <c r="G514" s="6"/>
      <c r="H514" s="6"/>
      <c r="I514" s="6"/>
      <c r="J514" s="6"/>
      <c r="K514" s="6"/>
      <c r="L514" s="6"/>
      <c r="M514" s="6"/>
    </row>
    <row r="515" spans="1:13">
      <c r="A515" s="6"/>
      <c r="B515" s="6"/>
      <c r="C515" s="6"/>
      <c r="D515" s="6"/>
      <c r="E515" s="6"/>
      <c r="F515" s="6"/>
      <c r="G515" s="6"/>
      <c r="H515" s="6"/>
      <c r="I515" s="6"/>
      <c r="J515" s="6"/>
      <c r="K515" s="6"/>
      <c r="L515" s="6"/>
      <c r="M515" s="6"/>
    </row>
    <row r="516" spans="1:13">
      <c r="A516" s="6"/>
      <c r="B516" s="6"/>
      <c r="C516" s="6"/>
      <c r="D516" s="6"/>
      <c r="E516" s="6"/>
      <c r="F516" s="6"/>
      <c r="G516" s="6"/>
      <c r="H516" s="6"/>
      <c r="I516" s="6"/>
      <c r="J516" s="6"/>
      <c r="K516" s="6"/>
      <c r="L516" s="6"/>
      <c r="M516" s="6"/>
    </row>
    <row r="517" spans="1:13">
      <c r="A517" s="6"/>
      <c r="B517" s="6"/>
      <c r="C517" s="6"/>
      <c r="D517" s="6"/>
      <c r="E517" s="6"/>
      <c r="F517" s="6"/>
      <c r="G517" s="6"/>
      <c r="H517" s="6"/>
      <c r="I517" s="6"/>
      <c r="J517" s="6"/>
      <c r="K517" s="6"/>
      <c r="L517" s="6"/>
      <c r="M517" s="6"/>
    </row>
    <row r="518" spans="1:13">
      <c r="A518" s="6"/>
      <c r="B518" s="6"/>
      <c r="C518" s="6"/>
      <c r="D518" s="6"/>
      <c r="E518" s="6"/>
      <c r="F518" s="6"/>
      <c r="G518" s="6"/>
      <c r="H518" s="6"/>
      <c r="I518" s="6"/>
      <c r="J518" s="6"/>
      <c r="K518" s="6"/>
      <c r="L518" s="6"/>
      <c r="M518" s="6"/>
    </row>
    <row r="519" spans="1:13">
      <c r="A519" s="6"/>
      <c r="B519" s="6"/>
      <c r="C519" s="6"/>
      <c r="D519" s="6"/>
      <c r="E519" s="6"/>
      <c r="F519" s="6"/>
      <c r="G519" s="6"/>
      <c r="H519" s="6"/>
      <c r="I519" s="6"/>
      <c r="J519" s="6"/>
      <c r="K519" s="6"/>
      <c r="L519" s="6"/>
      <c r="M519" s="6"/>
    </row>
    <row r="520" spans="1:13">
      <c r="A520" s="6"/>
      <c r="B520" s="6"/>
      <c r="C520" s="6"/>
      <c r="D520" s="6"/>
      <c r="E520" s="6"/>
      <c r="F520" s="6"/>
      <c r="G520" s="6"/>
      <c r="H520" s="6"/>
      <c r="I520" s="6"/>
      <c r="J520" s="6"/>
      <c r="K520" s="6"/>
      <c r="L520" s="6"/>
      <c r="M520" s="6"/>
    </row>
    <row r="521" spans="1:13">
      <c r="A521" s="6"/>
      <c r="B521" s="6"/>
      <c r="C521" s="6"/>
      <c r="D521" s="6"/>
      <c r="E521" s="6"/>
      <c r="F521" s="6"/>
      <c r="G521" s="6"/>
      <c r="H521" s="6"/>
      <c r="I521" s="6"/>
      <c r="J521" s="6"/>
      <c r="K521" s="6"/>
      <c r="L521" s="6"/>
      <c r="M521" s="6"/>
    </row>
    <row r="522" spans="1:13">
      <c r="A522" s="6"/>
      <c r="B522" s="6"/>
      <c r="C522" s="6"/>
      <c r="D522" s="6"/>
      <c r="E522" s="6"/>
      <c r="F522" s="6"/>
      <c r="G522" s="6"/>
      <c r="H522" s="6"/>
      <c r="I522" s="6"/>
      <c r="J522" s="6"/>
      <c r="K522" s="6"/>
      <c r="L522" s="6"/>
      <c r="M522" s="6"/>
    </row>
    <row r="523" spans="1:13">
      <c r="A523" s="6"/>
      <c r="B523" s="6"/>
      <c r="C523" s="6"/>
      <c r="D523" s="6"/>
      <c r="E523" s="6"/>
      <c r="F523" s="6"/>
      <c r="G523" s="6"/>
      <c r="H523" s="6"/>
      <c r="I523" s="6"/>
      <c r="J523" s="6"/>
      <c r="K523" s="6"/>
      <c r="L523" s="6"/>
      <c r="M523" s="6"/>
    </row>
    <row r="524" spans="1:13">
      <c r="A524" s="6"/>
      <c r="B524" s="6"/>
      <c r="C524" s="6"/>
      <c r="D524" s="6"/>
      <c r="E524" s="6"/>
      <c r="F524" s="6"/>
      <c r="G524" s="6"/>
      <c r="H524" s="6"/>
      <c r="I524" s="6"/>
      <c r="J524" s="6"/>
      <c r="K524" s="6"/>
      <c r="L524" s="6"/>
      <c r="M524" s="6"/>
    </row>
    <row r="525" spans="1:13">
      <c r="A525" s="6"/>
      <c r="B525" s="6"/>
      <c r="C525" s="6"/>
      <c r="D525" s="6"/>
      <c r="E525" s="6"/>
      <c r="F525" s="6"/>
      <c r="G525" s="6"/>
      <c r="H525" s="6"/>
      <c r="I525" s="6"/>
      <c r="J525" s="6"/>
      <c r="K525" s="6"/>
      <c r="L525" s="6"/>
      <c r="M525" s="6"/>
    </row>
    <row r="526" spans="1:13">
      <c r="A526" s="6"/>
      <c r="B526" s="6"/>
      <c r="C526" s="6"/>
      <c r="D526" s="6"/>
      <c r="E526" s="6"/>
      <c r="F526" s="6"/>
      <c r="G526" s="6"/>
      <c r="H526" s="6"/>
      <c r="I526" s="6"/>
      <c r="J526" s="6"/>
      <c r="K526" s="6"/>
      <c r="L526" s="6"/>
      <c r="M526" s="6"/>
    </row>
    <row r="527" spans="1:13">
      <c r="A527" s="6"/>
      <c r="B527" s="6"/>
      <c r="C527" s="6"/>
      <c r="D527" s="6"/>
      <c r="E527" s="6"/>
      <c r="F527" s="6"/>
      <c r="G527" s="6"/>
      <c r="H527" s="6"/>
      <c r="I527" s="6"/>
      <c r="J527" s="6"/>
      <c r="K527" s="6"/>
      <c r="L527" s="6"/>
      <c r="M527" s="6"/>
    </row>
    <row r="528" spans="1:13">
      <c r="A528" s="6"/>
      <c r="B528" s="6"/>
      <c r="C528" s="6"/>
      <c r="D528" s="6"/>
      <c r="E528" s="6"/>
      <c r="F528" s="6"/>
      <c r="G528" s="6"/>
      <c r="H528" s="6"/>
      <c r="I528" s="6"/>
      <c r="J528" s="6"/>
      <c r="K528" s="6"/>
      <c r="L528" s="6"/>
      <c r="M528" s="6"/>
    </row>
    <row r="529" spans="1:13">
      <c r="A529" s="6"/>
      <c r="B529" s="6"/>
      <c r="C529" s="6"/>
      <c r="D529" s="6"/>
      <c r="E529" s="6"/>
      <c r="F529" s="6"/>
      <c r="G529" s="6"/>
      <c r="H529" s="6"/>
      <c r="I529" s="6"/>
      <c r="J529" s="6"/>
      <c r="K529" s="6"/>
      <c r="L529" s="6"/>
      <c r="M529" s="6"/>
    </row>
    <row r="530" spans="1:13">
      <c r="A530" s="6"/>
      <c r="B530" s="6"/>
      <c r="C530" s="6"/>
      <c r="D530" s="6"/>
      <c r="E530" s="6"/>
      <c r="F530" s="6"/>
      <c r="G530" s="6"/>
      <c r="H530" s="6"/>
      <c r="I530" s="6"/>
      <c r="J530" s="6"/>
      <c r="K530" s="6"/>
      <c r="L530" s="6"/>
      <c r="M530" s="6"/>
    </row>
    <row r="531" spans="1:13">
      <c r="A531" s="6"/>
      <c r="B531" s="6"/>
      <c r="C531" s="6"/>
      <c r="D531" s="6"/>
      <c r="E531" s="6"/>
      <c r="F531" s="6"/>
      <c r="G531" s="6"/>
      <c r="H531" s="6"/>
      <c r="I531" s="6"/>
      <c r="J531" s="6"/>
      <c r="K531" s="6"/>
      <c r="L531" s="6"/>
      <c r="M531" s="6"/>
    </row>
    <row r="532" spans="1:13">
      <c r="A532" s="6"/>
      <c r="B532" s="6"/>
      <c r="C532" s="6"/>
      <c r="D532" s="6"/>
      <c r="E532" s="6"/>
      <c r="F532" s="6"/>
      <c r="G532" s="6"/>
      <c r="H532" s="6"/>
      <c r="I532" s="6"/>
      <c r="J532" s="6"/>
      <c r="K532" s="6"/>
      <c r="L532" s="6"/>
      <c r="M532" s="6"/>
    </row>
    <row r="533" spans="1:13">
      <c r="A533" s="6"/>
      <c r="B533" s="6"/>
      <c r="C533" s="6"/>
      <c r="D533" s="6"/>
      <c r="E533" s="6"/>
      <c r="F533" s="6"/>
      <c r="G533" s="6"/>
      <c r="H533" s="6"/>
      <c r="I533" s="6"/>
      <c r="J533" s="6"/>
      <c r="K533" s="6"/>
      <c r="L533" s="6"/>
      <c r="M533" s="6"/>
    </row>
    <row r="534" spans="1:13">
      <c r="A534" s="6"/>
      <c r="B534" s="6"/>
      <c r="C534" s="6"/>
      <c r="D534" s="6"/>
      <c r="E534" s="6"/>
      <c r="F534" s="6"/>
      <c r="G534" s="6"/>
      <c r="H534" s="6"/>
      <c r="I534" s="6"/>
      <c r="J534" s="6"/>
      <c r="K534" s="6"/>
      <c r="L534" s="6"/>
      <c r="M534" s="6"/>
    </row>
    <row r="535" spans="1:13">
      <c r="A535" s="6"/>
      <c r="B535" s="6"/>
      <c r="C535" s="6"/>
      <c r="D535" s="6"/>
      <c r="E535" s="6"/>
      <c r="F535" s="6"/>
      <c r="G535" s="6"/>
      <c r="H535" s="6"/>
      <c r="I535" s="6"/>
      <c r="J535" s="6"/>
      <c r="K535" s="6"/>
      <c r="L535" s="6"/>
      <c r="M535" s="6"/>
    </row>
    <row r="536" spans="1:13">
      <c r="A536" s="6"/>
      <c r="B536" s="6"/>
      <c r="C536" s="6"/>
      <c r="D536" s="6"/>
      <c r="E536" s="6"/>
      <c r="F536" s="6"/>
      <c r="G536" s="6"/>
      <c r="H536" s="6"/>
      <c r="I536" s="6"/>
      <c r="J536" s="6"/>
      <c r="K536" s="6"/>
      <c r="L536" s="6"/>
      <c r="M536" s="6"/>
    </row>
    <row r="537" spans="1:13">
      <c r="A537" s="6"/>
      <c r="B537" s="6"/>
      <c r="C537" s="6"/>
      <c r="D537" s="6"/>
      <c r="E537" s="6"/>
      <c r="F537" s="6"/>
      <c r="G537" s="6"/>
      <c r="H537" s="6"/>
      <c r="I537" s="6"/>
      <c r="J537" s="6"/>
      <c r="K537" s="6"/>
      <c r="L537" s="6"/>
      <c r="M537" s="6"/>
    </row>
    <row r="538" spans="1:13">
      <c r="A538" s="6"/>
      <c r="B538" s="6"/>
      <c r="C538" s="6"/>
      <c r="D538" s="6"/>
      <c r="E538" s="6"/>
      <c r="F538" s="6"/>
      <c r="G538" s="6"/>
      <c r="H538" s="6"/>
      <c r="I538" s="6"/>
      <c r="J538" s="6"/>
      <c r="K538" s="6"/>
      <c r="L538" s="6"/>
      <c r="M538" s="6"/>
    </row>
    <row r="539" spans="1:13">
      <c r="A539" s="6"/>
      <c r="B539" s="6"/>
      <c r="C539" s="6"/>
      <c r="D539" s="6"/>
      <c r="E539" s="6"/>
      <c r="F539" s="6"/>
      <c r="G539" s="6"/>
      <c r="H539" s="6"/>
      <c r="I539" s="6"/>
      <c r="J539" s="6"/>
      <c r="K539" s="6"/>
      <c r="L539" s="6"/>
      <c r="M539" s="6"/>
    </row>
    <row r="540" spans="1:13">
      <c r="A540" s="6"/>
      <c r="B540" s="6"/>
      <c r="C540" s="6"/>
      <c r="D540" s="6"/>
      <c r="E540" s="6"/>
      <c r="F540" s="6"/>
      <c r="G540" s="6"/>
      <c r="H540" s="6"/>
      <c r="I540" s="6"/>
      <c r="J540" s="6"/>
      <c r="K540" s="6"/>
      <c r="L540" s="6"/>
      <c r="M540" s="6"/>
    </row>
    <row r="541" spans="1:13">
      <c r="A541" s="6"/>
      <c r="B541" s="6"/>
      <c r="C541" s="6"/>
      <c r="D541" s="6"/>
      <c r="E541" s="6"/>
      <c r="F541" s="6"/>
      <c r="G541" s="6"/>
      <c r="H541" s="6"/>
      <c r="I541" s="6"/>
      <c r="J541" s="6"/>
      <c r="K541" s="6"/>
      <c r="L541" s="6"/>
      <c r="M541" s="6"/>
    </row>
    <row r="542" spans="1:13">
      <c r="A542" s="6"/>
      <c r="B542" s="6"/>
      <c r="C542" s="6"/>
      <c r="D542" s="6"/>
      <c r="E542" s="6"/>
      <c r="F542" s="6"/>
      <c r="G542" s="6"/>
      <c r="H542" s="6"/>
      <c r="I542" s="6"/>
      <c r="J542" s="6"/>
      <c r="K542" s="6"/>
      <c r="L542" s="6"/>
      <c r="M542" s="6"/>
    </row>
    <row r="543" spans="1:13">
      <c r="A543" s="6"/>
      <c r="B543" s="6"/>
      <c r="C543" s="6"/>
      <c r="D543" s="6"/>
      <c r="E543" s="6"/>
      <c r="F543" s="6"/>
      <c r="G543" s="6"/>
      <c r="H543" s="6"/>
      <c r="I543" s="6"/>
      <c r="J543" s="6"/>
      <c r="K543" s="6"/>
      <c r="L543" s="6"/>
      <c r="M543" s="6"/>
    </row>
    <row r="544" spans="1:13">
      <c r="A544" s="6"/>
      <c r="B544" s="6"/>
      <c r="C544" s="6"/>
      <c r="D544" s="6"/>
      <c r="E544" s="6"/>
      <c r="F544" s="6"/>
      <c r="G544" s="6"/>
      <c r="H544" s="6"/>
      <c r="I544" s="6"/>
      <c r="J544" s="6"/>
      <c r="K544" s="6"/>
      <c r="L544" s="6"/>
      <c r="M544" s="6"/>
    </row>
    <row r="545" spans="1:13">
      <c r="A545" s="6"/>
      <c r="B545" s="6"/>
      <c r="C545" s="6"/>
      <c r="D545" s="6"/>
      <c r="E545" s="6"/>
      <c r="F545" s="6"/>
      <c r="G545" s="6"/>
      <c r="H545" s="6"/>
      <c r="I545" s="6"/>
      <c r="J545" s="6"/>
      <c r="K545" s="6"/>
      <c r="L545" s="6"/>
      <c r="M545" s="6"/>
    </row>
    <row r="546" spans="1:13">
      <c r="A546" s="6"/>
      <c r="B546" s="6"/>
      <c r="C546" s="6"/>
      <c r="D546" s="6"/>
      <c r="E546" s="6"/>
      <c r="F546" s="6"/>
      <c r="G546" s="6"/>
      <c r="H546" s="6"/>
      <c r="I546" s="6"/>
      <c r="J546" s="6"/>
      <c r="K546" s="6"/>
      <c r="L546" s="6"/>
      <c r="M546" s="6"/>
    </row>
    <row r="547" spans="1:13">
      <c r="A547" s="6"/>
      <c r="B547" s="6"/>
      <c r="C547" s="6"/>
      <c r="D547" s="6"/>
      <c r="E547" s="6"/>
      <c r="F547" s="6"/>
      <c r="G547" s="6"/>
      <c r="H547" s="6"/>
      <c r="I547" s="6"/>
      <c r="J547" s="6"/>
      <c r="K547" s="6"/>
      <c r="L547" s="6"/>
      <c r="M547" s="6"/>
    </row>
    <row r="548" spans="1:13">
      <c r="A548" s="6"/>
      <c r="B548" s="6"/>
      <c r="C548" s="6"/>
      <c r="D548" s="6"/>
      <c r="E548" s="6"/>
      <c r="F548" s="6"/>
      <c r="G548" s="6"/>
      <c r="H548" s="6"/>
      <c r="I548" s="6"/>
      <c r="J548" s="6"/>
      <c r="K548" s="6"/>
      <c r="L548" s="6"/>
      <c r="M548" s="6"/>
    </row>
    <row r="549" spans="1:13">
      <c r="A549" s="6"/>
      <c r="B549" s="6"/>
      <c r="C549" s="6"/>
      <c r="D549" s="6"/>
      <c r="E549" s="6"/>
      <c r="F549" s="6"/>
      <c r="G549" s="6"/>
      <c r="H549" s="6"/>
      <c r="I549" s="6"/>
      <c r="J549" s="6"/>
      <c r="K549" s="6"/>
      <c r="L549" s="6"/>
      <c r="M549" s="6"/>
    </row>
    <row r="550" spans="1:13">
      <c r="A550" s="6"/>
      <c r="B550" s="6"/>
      <c r="C550" s="6"/>
      <c r="D550" s="6"/>
      <c r="E550" s="6"/>
      <c r="F550" s="6"/>
      <c r="G550" s="6"/>
      <c r="H550" s="6"/>
      <c r="I550" s="6"/>
      <c r="J550" s="6"/>
      <c r="K550" s="6"/>
      <c r="L550" s="6"/>
      <c r="M550" s="6"/>
    </row>
    <row r="551" spans="1:13">
      <c r="A551" s="6"/>
      <c r="B551" s="6"/>
      <c r="C551" s="6"/>
      <c r="D551" s="6"/>
      <c r="E551" s="6"/>
      <c r="F551" s="6"/>
      <c r="G551" s="6"/>
      <c r="H551" s="6"/>
      <c r="I551" s="6"/>
      <c r="J551" s="6"/>
      <c r="K551" s="6"/>
      <c r="L551" s="6"/>
      <c r="M551" s="6"/>
    </row>
    <row r="552" spans="1:13">
      <c r="A552" s="6"/>
      <c r="B552" s="6"/>
      <c r="C552" s="6"/>
      <c r="D552" s="6"/>
      <c r="E552" s="6"/>
      <c r="F552" s="6"/>
      <c r="G552" s="6"/>
      <c r="H552" s="6"/>
      <c r="I552" s="6"/>
      <c r="J552" s="6"/>
      <c r="K552" s="6"/>
      <c r="L552" s="6"/>
      <c r="M552" s="6"/>
    </row>
    <row r="553" spans="1:13">
      <c r="A553" s="6"/>
      <c r="B553" s="6"/>
      <c r="C553" s="6"/>
      <c r="D553" s="6"/>
      <c r="E553" s="6"/>
      <c r="F553" s="6"/>
      <c r="G553" s="6"/>
      <c r="H553" s="6"/>
      <c r="I553" s="6"/>
      <c r="J553" s="6"/>
      <c r="K553" s="6"/>
      <c r="L553" s="6"/>
      <c r="M553" s="6"/>
    </row>
    <row r="554" spans="1:13">
      <c r="A554" s="6"/>
      <c r="B554" s="6"/>
      <c r="C554" s="6"/>
      <c r="D554" s="6"/>
      <c r="E554" s="6"/>
      <c r="F554" s="6"/>
      <c r="G554" s="6"/>
      <c r="H554" s="6"/>
      <c r="I554" s="6"/>
      <c r="J554" s="6"/>
      <c r="K554" s="6"/>
      <c r="L554" s="6"/>
      <c r="M554" s="6"/>
    </row>
    <row r="555" spans="1:13">
      <c r="A555" s="6"/>
      <c r="B555" s="6"/>
      <c r="C555" s="6"/>
      <c r="D555" s="6"/>
      <c r="E555" s="6"/>
      <c r="F555" s="6"/>
      <c r="G555" s="6"/>
      <c r="H555" s="6"/>
      <c r="I555" s="6"/>
      <c r="J555" s="6"/>
      <c r="K555" s="6"/>
      <c r="L555" s="6"/>
      <c r="M555" s="6"/>
    </row>
    <row r="556" spans="1:13">
      <c r="A556" s="6"/>
      <c r="B556" s="6"/>
      <c r="C556" s="6"/>
      <c r="D556" s="6"/>
      <c r="E556" s="6"/>
      <c r="F556" s="6"/>
      <c r="G556" s="6"/>
      <c r="H556" s="6"/>
      <c r="I556" s="6"/>
      <c r="J556" s="6"/>
      <c r="K556" s="6"/>
      <c r="L556" s="6"/>
      <c r="M556" s="6"/>
    </row>
    <row r="557" spans="1:13">
      <c r="A557" s="6"/>
      <c r="B557" s="6"/>
      <c r="C557" s="6"/>
      <c r="D557" s="6"/>
      <c r="E557" s="6"/>
      <c r="F557" s="6"/>
      <c r="G557" s="6"/>
      <c r="H557" s="6"/>
      <c r="I557" s="6"/>
      <c r="J557" s="6"/>
      <c r="K557" s="6"/>
      <c r="L557" s="6"/>
      <c r="M557" s="6"/>
    </row>
    <row r="558" spans="1:13">
      <c r="A558" s="6"/>
      <c r="B558" s="6"/>
      <c r="C558" s="6"/>
      <c r="D558" s="6"/>
      <c r="E558" s="6"/>
      <c r="F558" s="6"/>
      <c r="G558" s="6"/>
      <c r="H558" s="6"/>
      <c r="I558" s="6"/>
      <c r="J558" s="6"/>
      <c r="K558" s="6"/>
      <c r="L558" s="6"/>
      <c r="M558" s="6"/>
    </row>
    <row r="559" spans="1:13">
      <c r="A559" s="6"/>
      <c r="B559" s="6"/>
      <c r="C559" s="6"/>
      <c r="D559" s="6"/>
      <c r="E559" s="6"/>
      <c r="F559" s="6"/>
      <c r="G559" s="6"/>
      <c r="H559" s="6"/>
      <c r="I559" s="6"/>
      <c r="J559" s="6"/>
      <c r="K559" s="6"/>
      <c r="L559" s="6"/>
      <c r="M559" s="6"/>
    </row>
    <row r="560" spans="1:13">
      <c r="A560" s="6"/>
      <c r="B560" s="6"/>
      <c r="C560" s="6"/>
      <c r="D560" s="6"/>
      <c r="E560" s="6"/>
      <c r="F560" s="6"/>
      <c r="G560" s="6"/>
      <c r="H560" s="6"/>
      <c r="I560" s="6"/>
      <c r="J560" s="6"/>
      <c r="K560" s="6"/>
      <c r="L560" s="6"/>
      <c r="M560" s="6"/>
    </row>
    <row r="561" spans="1:13">
      <c r="A561" s="6"/>
      <c r="B561" s="6"/>
      <c r="C561" s="6"/>
      <c r="D561" s="6"/>
      <c r="E561" s="6"/>
      <c r="F561" s="6"/>
      <c r="G561" s="6"/>
      <c r="H561" s="6"/>
      <c r="I561" s="6"/>
      <c r="J561" s="6"/>
      <c r="K561" s="6"/>
      <c r="L561" s="6"/>
      <c r="M561" s="6"/>
    </row>
    <row r="562" spans="1:13">
      <c r="A562" s="6"/>
      <c r="B562" s="6"/>
      <c r="C562" s="6"/>
      <c r="D562" s="6"/>
      <c r="E562" s="6"/>
      <c r="F562" s="6"/>
      <c r="G562" s="6"/>
      <c r="H562" s="6"/>
      <c r="I562" s="6"/>
      <c r="J562" s="6"/>
      <c r="K562" s="6"/>
      <c r="L562" s="6"/>
      <c r="M562" s="6"/>
    </row>
    <row r="563" spans="1:13">
      <c r="A563" s="6"/>
      <c r="B563" s="6"/>
      <c r="C563" s="6"/>
      <c r="D563" s="6"/>
      <c r="E563" s="6"/>
      <c r="F563" s="6"/>
      <c r="G563" s="6"/>
      <c r="H563" s="6"/>
      <c r="I563" s="6"/>
      <c r="J563" s="6"/>
      <c r="K563" s="6"/>
      <c r="L563" s="6"/>
      <c r="M563" s="6"/>
    </row>
    <row r="564" spans="1:13">
      <c r="A564" s="6"/>
      <c r="B564" s="6"/>
      <c r="C564" s="6"/>
      <c r="D564" s="6"/>
      <c r="E564" s="6"/>
      <c r="F564" s="6"/>
      <c r="G564" s="6"/>
      <c r="H564" s="6"/>
      <c r="I564" s="6"/>
      <c r="J564" s="6"/>
      <c r="K564" s="6"/>
      <c r="L564" s="6"/>
      <c r="M564" s="6"/>
    </row>
    <row r="565" spans="1:13">
      <c r="A565" s="6"/>
      <c r="B565" s="6"/>
      <c r="C565" s="6"/>
      <c r="D565" s="6"/>
      <c r="E565" s="6"/>
      <c r="F565" s="6"/>
      <c r="G565" s="6"/>
      <c r="H565" s="6"/>
      <c r="I565" s="6"/>
      <c r="J565" s="6"/>
      <c r="K565" s="6"/>
      <c r="L565" s="6"/>
      <c r="M565" s="6"/>
    </row>
    <row r="566" spans="1:13">
      <c r="A566" s="6"/>
      <c r="B566" s="6"/>
      <c r="C566" s="6"/>
      <c r="D566" s="6"/>
      <c r="E566" s="6"/>
      <c r="F566" s="6"/>
      <c r="G566" s="6"/>
      <c r="H566" s="6"/>
      <c r="I566" s="6"/>
      <c r="J566" s="6"/>
      <c r="K566" s="6"/>
      <c r="L566" s="6"/>
      <c r="M566" s="6"/>
    </row>
    <row r="567" spans="1:13">
      <c r="A567" s="6"/>
      <c r="B567" s="6"/>
      <c r="C567" s="6"/>
      <c r="D567" s="6"/>
      <c r="E567" s="6"/>
      <c r="F567" s="6"/>
      <c r="G567" s="6"/>
      <c r="H567" s="6"/>
      <c r="I567" s="6"/>
      <c r="J567" s="6"/>
      <c r="K567" s="6"/>
      <c r="L567" s="6"/>
      <c r="M567" s="6"/>
    </row>
    <row r="568" spans="1:13">
      <c r="A568" s="6"/>
      <c r="B568" s="6"/>
      <c r="C568" s="6"/>
      <c r="D568" s="6"/>
      <c r="E568" s="6"/>
      <c r="F568" s="6"/>
      <c r="G568" s="6"/>
      <c r="H568" s="6"/>
      <c r="I568" s="6"/>
      <c r="J568" s="6"/>
      <c r="K568" s="6"/>
      <c r="L568" s="6"/>
      <c r="M568" s="6"/>
    </row>
    <row r="569" spans="1:13">
      <c r="A569" s="6"/>
      <c r="B569" s="6"/>
      <c r="C569" s="6"/>
      <c r="D569" s="6"/>
      <c r="E569" s="6"/>
      <c r="F569" s="6"/>
      <c r="G569" s="6"/>
      <c r="H569" s="6"/>
      <c r="I569" s="6"/>
      <c r="J569" s="6"/>
      <c r="K569" s="6"/>
      <c r="L569" s="6"/>
      <c r="M569" s="6"/>
    </row>
    <row r="570" spans="1:13">
      <c r="A570" s="6"/>
      <c r="B570" s="6"/>
      <c r="C570" s="6"/>
      <c r="D570" s="6"/>
      <c r="E570" s="6"/>
      <c r="F570" s="6"/>
      <c r="G570" s="6"/>
      <c r="H570" s="6"/>
      <c r="I570" s="6"/>
      <c r="J570" s="6"/>
      <c r="K570" s="6"/>
      <c r="L570" s="6"/>
      <c r="M570" s="6"/>
    </row>
    <row r="571" spans="1:13">
      <c r="A571" s="6"/>
      <c r="B571" s="6"/>
      <c r="C571" s="6"/>
      <c r="D571" s="6"/>
      <c r="E571" s="6"/>
      <c r="F571" s="6"/>
      <c r="G571" s="6"/>
      <c r="H571" s="6"/>
      <c r="I571" s="6"/>
      <c r="J571" s="6"/>
      <c r="K571" s="6"/>
      <c r="L571" s="6"/>
      <c r="M571" s="6"/>
    </row>
    <row r="572" spans="1:13">
      <c r="A572" s="6"/>
      <c r="B572" s="6"/>
      <c r="C572" s="6"/>
      <c r="D572" s="6"/>
      <c r="E572" s="6"/>
      <c r="F572" s="6"/>
      <c r="G572" s="6"/>
      <c r="H572" s="6"/>
      <c r="I572" s="6"/>
      <c r="J572" s="6"/>
      <c r="K572" s="6"/>
      <c r="L572" s="6"/>
      <c r="M572" s="6"/>
    </row>
    <row r="573" spans="1:13">
      <c r="A573" s="6"/>
      <c r="B573" s="6"/>
      <c r="C573" s="6"/>
      <c r="D573" s="6"/>
      <c r="E573" s="6"/>
      <c r="F573" s="6"/>
      <c r="G573" s="6"/>
      <c r="H573" s="6"/>
      <c r="I573" s="6"/>
      <c r="J573" s="6"/>
      <c r="K573" s="6"/>
      <c r="L573" s="6"/>
      <c r="M573" s="6"/>
    </row>
    <row r="574" spans="1:13">
      <c r="A574" s="6"/>
      <c r="B574" s="6"/>
      <c r="C574" s="6"/>
      <c r="D574" s="6"/>
      <c r="E574" s="6"/>
      <c r="F574" s="6"/>
      <c r="G574" s="6"/>
      <c r="H574" s="6"/>
      <c r="I574" s="6"/>
      <c r="J574" s="6"/>
      <c r="K574" s="6"/>
      <c r="L574" s="6"/>
      <c r="M574" s="6"/>
    </row>
    <row r="575" spans="1:13">
      <c r="A575" s="6"/>
      <c r="B575" s="6"/>
      <c r="C575" s="6"/>
      <c r="D575" s="6"/>
      <c r="E575" s="6"/>
      <c r="F575" s="6"/>
      <c r="G575" s="6"/>
      <c r="H575" s="6"/>
      <c r="I575" s="6"/>
      <c r="J575" s="6"/>
      <c r="K575" s="6"/>
      <c r="L575" s="6"/>
      <c r="M575" s="6"/>
    </row>
    <row r="576" spans="1:13">
      <c r="A576" s="6"/>
      <c r="B576" s="6"/>
      <c r="C576" s="6"/>
      <c r="D576" s="6"/>
      <c r="E576" s="6"/>
      <c r="F576" s="6"/>
      <c r="G576" s="6"/>
      <c r="H576" s="6"/>
      <c r="I576" s="6"/>
      <c r="J576" s="6"/>
      <c r="K576" s="6"/>
      <c r="L576" s="6"/>
      <c r="M576" s="6"/>
    </row>
    <row r="577" spans="1:13">
      <c r="A577" s="6"/>
      <c r="B577" s="6"/>
      <c r="C577" s="6"/>
      <c r="D577" s="6"/>
      <c r="E577" s="6"/>
      <c r="F577" s="6"/>
      <c r="G577" s="6"/>
      <c r="H577" s="6"/>
      <c r="I577" s="6"/>
      <c r="J577" s="6"/>
      <c r="K577" s="6"/>
      <c r="L577" s="6"/>
      <c r="M577" s="6"/>
    </row>
    <row r="578" spans="1:13">
      <c r="A578" s="6"/>
      <c r="B578" s="6"/>
      <c r="C578" s="6"/>
      <c r="D578" s="6"/>
      <c r="E578" s="6"/>
      <c r="F578" s="6"/>
      <c r="G578" s="6"/>
      <c r="H578" s="6"/>
      <c r="I578" s="6"/>
      <c r="J578" s="6"/>
      <c r="K578" s="6"/>
      <c r="L578" s="6"/>
      <c r="M578" s="6"/>
    </row>
    <row r="579" spans="1:13">
      <c r="A579" s="6"/>
      <c r="B579" s="6"/>
      <c r="C579" s="6"/>
      <c r="D579" s="6"/>
      <c r="E579" s="6"/>
      <c r="F579" s="6"/>
      <c r="G579" s="6"/>
      <c r="H579" s="6"/>
      <c r="I579" s="6"/>
      <c r="J579" s="6"/>
      <c r="K579" s="6"/>
      <c r="L579" s="6"/>
      <c r="M579" s="6"/>
    </row>
    <row r="580" spans="1:13">
      <c r="A580" s="6"/>
      <c r="B580" s="6"/>
      <c r="C580" s="6"/>
      <c r="D580" s="6"/>
      <c r="E580" s="6"/>
      <c r="F580" s="6"/>
      <c r="G580" s="6"/>
      <c r="H580" s="6"/>
      <c r="I580" s="6"/>
      <c r="J580" s="6"/>
      <c r="K580" s="6"/>
      <c r="L580" s="6"/>
      <c r="M580" s="6"/>
    </row>
    <row r="581" spans="1:13">
      <c r="A581" s="6"/>
      <c r="B581" s="6"/>
      <c r="C581" s="6"/>
      <c r="D581" s="6"/>
      <c r="E581" s="6"/>
      <c r="F581" s="6"/>
      <c r="G581" s="6"/>
      <c r="H581" s="6"/>
      <c r="I581" s="6"/>
      <c r="J581" s="6"/>
      <c r="K581" s="6"/>
      <c r="L581" s="6"/>
      <c r="M581" s="6"/>
    </row>
    <row r="582" spans="1:13">
      <c r="A582" s="6"/>
      <c r="B582" s="6"/>
      <c r="C582" s="6"/>
      <c r="D582" s="6"/>
      <c r="E582" s="6"/>
      <c r="F582" s="6"/>
      <c r="G582" s="6"/>
      <c r="H582" s="6"/>
      <c r="I582" s="6"/>
      <c r="J582" s="6"/>
      <c r="K582" s="6"/>
      <c r="L582" s="6"/>
      <c r="M582" s="6"/>
    </row>
    <row r="583" spans="1:13">
      <c r="A583" s="6"/>
      <c r="B583" s="6"/>
      <c r="C583" s="6"/>
      <c r="D583" s="6"/>
      <c r="E583" s="6"/>
      <c r="F583" s="6"/>
      <c r="G583" s="6"/>
      <c r="H583" s="6"/>
      <c r="I583" s="6"/>
      <c r="J583" s="6"/>
      <c r="K583" s="6"/>
      <c r="L583" s="6"/>
      <c r="M583" s="6"/>
    </row>
    <row r="584" spans="1:13">
      <c r="A584" s="6"/>
      <c r="B584" s="6"/>
      <c r="C584" s="6"/>
      <c r="D584" s="6"/>
      <c r="E584" s="6"/>
      <c r="F584" s="6"/>
      <c r="G584" s="6"/>
      <c r="H584" s="6"/>
      <c r="I584" s="6"/>
      <c r="J584" s="6"/>
      <c r="K584" s="6"/>
      <c r="L584" s="6"/>
      <c r="M584" s="6"/>
    </row>
    <row r="585" spans="1:13">
      <c r="A585" s="6"/>
      <c r="B585" s="6"/>
      <c r="C585" s="6"/>
      <c r="D585" s="6"/>
      <c r="E585" s="6"/>
      <c r="F585" s="6"/>
      <c r="G585" s="6"/>
      <c r="H585" s="6"/>
      <c r="I585" s="6"/>
      <c r="J585" s="6"/>
      <c r="K585" s="6"/>
      <c r="L585" s="6"/>
      <c r="M585" s="6"/>
    </row>
    <row r="586" spans="1:13">
      <c r="A586" s="6"/>
      <c r="B586" s="6"/>
      <c r="C586" s="6"/>
      <c r="D586" s="6"/>
      <c r="E586" s="6"/>
      <c r="F586" s="6"/>
      <c r="G586" s="6"/>
      <c r="H586" s="6"/>
      <c r="I586" s="6"/>
      <c r="J586" s="6"/>
      <c r="K586" s="6"/>
      <c r="L586" s="6"/>
      <c r="M586" s="6"/>
    </row>
    <row r="587" spans="1:13">
      <c r="A587" s="6"/>
      <c r="B587" s="6"/>
      <c r="C587" s="6"/>
      <c r="D587" s="6"/>
      <c r="E587" s="6"/>
      <c r="F587" s="6"/>
      <c r="G587" s="6"/>
      <c r="H587" s="6"/>
      <c r="I587" s="6"/>
      <c r="J587" s="6"/>
      <c r="K587" s="6"/>
      <c r="L587" s="6"/>
      <c r="M587" s="6"/>
    </row>
    <row r="588" spans="1:13">
      <c r="A588" s="6"/>
      <c r="B588" s="6"/>
      <c r="C588" s="6"/>
      <c r="D588" s="6"/>
      <c r="E588" s="6"/>
      <c r="F588" s="6"/>
      <c r="G588" s="6"/>
      <c r="H588" s="6"/>
      <c r="I588" s="6"/>
      <c r="J588" s="6"/>
      <c r="K588" s="6"/>
      <c r="L588" s="6"/>
      <c r="M588" s="6"/>
    </row>
    <row r="589" spans="1:13">
      <c r="A589" s="6"/>
      <c r="B589" s="6"/>
      <c r="C589" s="6"/>
      <c r="D589" s="6"/>
      <c r="E589" s="6"/>
      <c r="F589" s="6"/>
      <c r="G589" s="6"/>
      <c r="H589" s="6"/>
      <c r="I589" s="6"/>
      <c r="J589" s="6"/>
      <c r="K589" s="6"/>
      <c r="L589" s="6"/>
      <c r="M589" s="6"/>
    </row>
    <row r="590" spans="1:13">
      <c r="A590" s="6"/>
      <c r="B590" s="6"/>
      <c r="C590" s="6"/>
      <c r="D590" s="6"/>
      <c r="E590" s="6"/>
      <c r="F590" s="6"/>
      <c r="G590" s="6"/>
      <c r="H590" s="6"/>
      <c r="I590" s="6"/>
      <c r="J590" s="6"/>
      <c r="K590" s="6"/>
      <c r="L590" s="6"/>
      <c r="M590" s="6"/>
    </row>
    <row r="591" spans="1:13">
      <c r="A591" s="6"/>
      <c r="B591" s="6"/>
      <c r="C591" s="6"/>
      <c r="D591" s="6"/>
      <c r="E591" s="6"/>
      <c r="F591" s="6"/>
      <c r="G591" s="6"/>
      <c r="H591" s="6"/>
      <c r="I591" s="6"/>
      <c r="J591" s="6"/>
      <c r="K591" s="6"/>
      <c r="L591" s="6"/>
      <c r="M591" s="6"/>
    </row>
    <row r="592" spans="1:13">
      <c r="A592" s="6"/>
      <c r="B592" s="6"/>
      <c r="C592" s="6"/>
      <c r="D592" s="6"/>
      <c r="E592" s="6"/>
      <c r="F592" s="6"/>
      <c r="G592" s="6"/>
      <c r="H592" s="6"/>
      <c r="I592" s="6"/>
      <c r="J592" s="6"/>
      <c r="K592" s="6"/>
      <c r="L592" s="6"/>
      <c r="M592" s="6"/>
    </row>
    <row r="593" spans="1:13">
      <c r="A593" s="6"/>
      <c r="B593" s="6"/>
      <c r="C593" s="6"/>
      <c r="D593" s="6"/>
      <c r="E593" s="6"/>
      <c r="F593" s="6"/>
      <c r="G593" s="6"/>
      <c r="H593" s="6"/>
      <c r="I593" s="6"/>
      <c r="J593" s="6"/>
      <c r="K593" s="6"/>
      <c r="L593" s="6"/>
      <c r="M593" s="6"/>
    </row>
    <row r="594" spans="1:13">
      <c r="A594" s="6"/>
      <c r="B594" s="6"/>
      <c r="C594" s="6"/>
      <c r="D594" s="6"/>
      <c r="E594" s="6"/>
      <c r="F594" s="6"/>
      <c r="G594" s="6"/>
      <c r="H594" s="6"/>
      <c r="I594" s="6"/>
      <c r="J594" s="6"/>
      <c r="K594" s="6"/>
      <c r="L594" s="6"/>
      <c r="M594" s="6"/>
    </row>
    <row r="595" spans="1:13">
      <c r="A595" s="6"/>
      <c r="B595" s="6"/>
      <c r="C595" s="6"/>
      <c r="D595" s="6"/>
      <c r="E595" s="6"/>
      <c r="F595" s="6"/>
      <c r="G595" s="6"/>
      <c r="H595" s="6"/>
      <c r="I595" s="6"/>
      <c r="J595" s="6"/>
      <c r="K595" s="6"/>
      <c r="L595" s="6"/>
      <c r="M595" s="6"/>
    </row>
    <row r="596" spans="1:13">
      <c r="A596" s="6"/>
      <c r="B596" s="6"/>
      <c r="C596" s="6"/>
      <c r="D596" s="6"/>
      <c r="E596" s="6"/>
      <c r="F596" s="6"/>
      <c r="G596" s="6"/>
      <c r="H596" s="6"/>
      <c r="I596" s="6"/>
      <c r="J596" s="6"/>
      <c r="K596" s="6"/>
      <c r="L596" s="6"/>
      <c r="M596" s="6"/>
    </row>
    <row r="597" spans="1:13">
      <c r="A597" s="6"/>
      <c r="B597" s="6"/>
      <c r="C597" s="6"/>
      <c r="D597" s="6"/>
      <c r="E597" s="6"/>
      <c r="F597" s="6"/>
      <c r="G597" s="6"/>
      <c r="H597" s="6"/>
      <c r="I597" s="6"/>
      <c r="J597" s="6"/>
      <c r="K597" s="6"/>
      <c r="L597" s="6"/>
      <c r="M597" s="6"/>
    </row>
    <row r="598" spans="1:13">
      <c r="A598" s="6"/>
      <c r="B598" s="6"/>
      <c r="C598" s="6"/>
      <c r="D598" s="6"/>
      <c r="E598" s="6"/>
      <c r="F598" s="6"/>
      <c r="G598" s="6"/>
      <c r="H598" s="6"/>
      <c r="I598" s="6"/>
      <c r="J598" s="6"/>
      <c r="K598" s="6"/>
      <c r="L598" s="6"/>
      <c r="M598" s="6"/>
    </row>
    <row r="599" spans="1:13">
      <c r="A599" s="6"/>
      <c r="B599" s="6"/>
      <c r="C599" s="6"/>
      <c r="D599" s="6"/>
      <c r="E599" s="6"/>
      <c r="F599" s="6"/>
      <c r="G599" s="6"/>
      <c r="H599" s="6"/>
      <c r="I599" s="6"/>
      <c r="J599" s="6"/>
      <c r="K599" s="6"/>
      <c r="L599" s="6"/>
      <c r="M599" s="6"/>
    </row>
    <row r="600" spans="1:13">
      <c r="A600" s="6"/>
      <c r="B600" s="6"/>
      <c r="C600" s="6"/>
      <c r="D600" s="6"/>
      <c r="E600" s="6"/>
      <c r="F600" s="6"/>
      <c r="G600" s="6"/>
      <c r="H600" s="6"/>
      <c r="I600" s="6"/>
      <c r="J600" s="6"/>
      <c r="K600" s="6"/>
      <c r="L600" s="6"/>
      <c r="M600" s="6"/>
    </row>
    <row r="601" spans="1:13">
      <c r="A601" s="6"/>
      <c r="B601" s="6"/>
      <c r="C601" s="6"/>
      <c r="D601" s="6"/>
      <c r="E601" s="6"/>
      <c r="F601" s="6"/>
      <c r="G601" s="6"/>
      <c r="H601" s="6"/>
      <c r="I601" s="6"/>
      <c r="J601" s="6"/>
      <c r="K601" s="6"/>
      <c r="L601" s="6"/>
      <c r="M601" s="6"/>
    </row>
    <row r="602" spans="1:13">
      <c r="A602" s="6"/>
      <c r="B602" s="6"/>
      <c r="C602" s="6"/>
      <c r="D602" s="6"/>
      <c r="E602" s="6"/>
      <c r="F602" s="6"/>
      <c r="G602" s="6"/>
      <c r="H602" s="6"/>
      <c r="I602" s="6"/>
      <c r="J602" s="6"/>
      <c r="K602" s="6"/>
      <c r="L602" s="6"/>
      <c r="M602" s="6"/>
    </row>
    <row r="603" spans="1:13">
      <c r="A603" s="6"/>
      <c r="B603" s="6"/>
      <c r="C603" s="6"/>
      <c r="D603" s="6"/>
      <c r="E603" s="6"/>
      <c r="F603" s="6"/>
      <c r="G603" s="6"/>
      <c r="H603" s="6"/>
      <c r="I603" s="6"/>
      <c r="J603" s="6"/>
      <c r="K603" s="6"/>
      <c r="L603" s="6"/>
      <c r="M603" s="6"/>
    </row>
    <row r="604" spans="1:13">
      <c r="A604" s="6"/>
      <c r="B604" s="6"/>
      <c r="C604" s="6"/>
      <c r="D604" s="6"/>
      <c r="E604" s="6"/>
      <c r="F604" s="6"/>
      <c r="G604" s="6"/>
      <c r="H604" s="6"/>
      <c r="I604" s="6"/>
      <c r="J604" s="6"/>
      <c r="K604" s="6"/>
      <c r="L604" s="6"/>
      <c r="M604" s="6"/>
    </row>
    <row r="605" spans="1:13">
      <c r="A605" s="6"/>
      <c r="B605" s="6"/>
      <c r="C605" s="6"/>
      <c r="D605" s="6"/>
      <c r="E605" s="6"/>
      <c r="F605" s="6"/>
      <c r="G605" s="6"/>
      <c r="H605" s="6"/>
      <c r="I605" s="6"/>
      <c r="J605" s="6"/>
      <c r="K605" s="6"/>
      <c r="L605" s="6"/>
      <c r="M605" s="6"/>
    </row>
    <row r="606" spans="1:13">
      <c r="A606" s="6"/>
      <c r="B606" s="6"/>
      <c r="C606" s="6"/>
      <c r="D606" s="6"/>
      <c r="E606" s="6"/>
      <c r="F606" s="6"/>
      <c r="G606" s="6"/>
      <c r="H606" s="6"/>
      <c r="I606" s="6"/>
      <c r="J606" s="6"/>
      <c r="K606" s="6"/>
      <c r="L606" s="6"/>
      <c r="M606" s="6"/>
    </row>
    <row r="607" spans="1:13">
      <c r="A607" s="6"/>
      <c r="B607" s="6"/>
      <c r="C607" s="6"/>
      <c r="D607" s="6"/>
      <c r="E607" s="6"/>
      <c r="F607" s="6"/>
      <c r="G607" s="6"/>
      <c r="H607" s="6"/>
      <c r="I607" s="6"/>
      <c r="J607" s="6"/>
      <c r="K607" s="6"/>
      <c r="L607" s="6"/>
      <c r="M607" s="6"/>
    </row>
    <row r="608" spans="1:13">
      <c r="A608" s="6"/>
      <c r="B608" s="6"/>
      <c r="C608" s="6"/>
      <c r="D608" s="6"/>
      <c r="E608" s="6"/>
      <c r="F608" s="6"/>
      <c r="G608" s="6"/>
      <c r="H608" s="6"/>
      <c r="I608" s="6"/>
      <c r="J608" s="6"/>
      <c r="K608" s="6"/>
      <c r="L608" s="6"/>
      <c r="M608" s="6"/>
    </row>
    <row r="609" spans="1:13">
      <c r="A609" s="6"/>
      <c r="B609" s="6"/>
      <c r="C609" s="6"/>
      <c r="D609" s="6"/>
      <c r="E609" s="6"/>
      <c r="F609" s="6"/>
      <c r="G609" s="6"/>
      <c r="H609" s="6"/>
      <c r="I609" s="6"/>
      <c r="J609" s="6"/>
      <c r="K609" s="6"/>
      <c r="L609" s="6"/>
      <c r="M609" s="6"/>
    </row>
    <row r="610" spans="1:13">
      <c r="A610" s="6"/>
      <c r="B610" s="6"/>
      <c r="C610" s="6"/>
      <c r="D610" s="6"/>
      <c r="E610" s="6"/>
      <c r="F610" s="6"/>
      <c r="G610" s="6"/>
      <c r="H610" s="6"/>
      <c r="I610" s="6"/>
      <c r="J610" s="6"/>
      <c r="K610" s="6"/>
      <c r="L610" s="6"/>
      <c r="M610" s="6"/>
    </row>
    <row r="611" spans="1:13">
      <c r="A611" s="6"/>
      <c r="B611" s="6"/>
      <c r="C611" s="6"/>
      <c r="D611" s="6"/>
      <c r="E611" s="6"/>
      <c r="F611" s="6"/>
      <c r="G611" s="6"/>
      <c r="H611" s="6"/>
      <c r="I611" s="6"/>
      <c r="J611" s="6"/>
      <c r="K611" s="6"/>
      <c r="L611" s="6"/>
      <c r="M611" s="6"/>
    </row>
    <row r="612" spans="1:13">
      <c r="A612" s="6"/>
      <c r="B612" s="6"/>
      <c r="C612" s="6"/>
      <c r="D612" s="6"/>
      <c r="E612" s="6"/>
      <c r="F612" s="6"/>
      <c r="G612" s="6"/>
      <c r="H612" s="6"/>
      <c r="I612" s="6"/>
      <c r="J612" s="6"/>
      <c r="K612" s="6"/>
      <c r="L612" s="6"/>
      <c r="M612" s="6"/>
    </row>
    <row r="613" spans="1:13">
      <c r="A613" s="6"/>
      <c r="B613" s="6"/>
      <c r="C613" s="6"/>
      <c r="D613" s="6"/>
      <c r="E613" s="6"/>
      <c r="F613" s="6"/>
      <c r="G613" s="6"/>
      <c r="H613" s="6"/>
      <c r="I613" s="6"/>
      <c r="J613" s="6"/>
      <c r="K613" s="6"/>
      <c r="L613" s="6"/>
      <c r="M613" s="6"/>
    </row>
    <row r="614" spans="1:13">
      <c r="A614" s="6"/>
      <c r="B614" s="6"/>
      <c r="C614" s="6"/>
      <c r="D614" s="6"/>
      <c r="E614" s="6"/>
      <c r="F614" s="6"/>
      <c r="G614" s="6"/>
      <c r="H614" s="6"/>
      <c r="I614" s="6"/>
      <c r="J614" s="6"/>
      <c r="K614" s="6"/>
      <c r="L614" s="6"/>
      <c r="M614" s="6"/>
    </row>
    <row r="615" spans="1:13">
      <c r="A615" s="6"/>
      <c r="B615" s="6"/>
      <c r="C615" s="6"/>
      <c r="D615" s="6"/>
      <c r="E615" s="6"/>
      <c r="F615" s="6"/>
      <c r="G615" s="6"/>
      <c r="H615" s="6"/>
      <c r="I615" s="6"/>
      <c r="J615" s="6"/>
      <c r="K615" s="6"/>
      <c r="L615" s="6"/>
      <c r="M615" s="6"/>
    </row>
    <row r="616" spans="1:13">
      <c r="A616" s="6"/>
      <c r="B616" s="6"/>
      <c r="C616" s="6"/>
      <c r="D616" s="6"/>
      <c r="E616" s="6"/>
      <c r="F616" s="6"/>
      <c r="G616" s="6"/>
      <c r="H616" s="6"/>
      <c r="I616" s="6"/>
      <c r="J616" s="6"/>
      <c r="K616" s="6"/>
      <c r="L616" s="6"/>
      <c r="M616" s="6"/>
    </row>
    <row r="617" spans="1:13">
      <c r="A617" s="6"/>
      <c r="B617" s="6"/>
      <c r="C617" s="6"/>
      <c r="D617" s="6"/>
      <c r="E617" s="6"/>
      <c r="F617" s="6"/>
      <c r="G617" s="6"/>
      <c r="H617" s="6"/>
      <c r="I617" s="6"/>
      <c r="J617" s="6"/>
      <c r="K617" s="6"/>
      <c r="L617" s="6"/>
      <c r="M617" s="6"/>
    </row>
    <row r="618" spans="1:13">
      <c r="A618" s="6"/>
      <c r="B618" s="6"/>
      <c r="C618" s="6"/>
      <c r="D618" s="6"/>
      <c r="E618" s="6"/>
      <c r="F618" s="6"/>
      <c r="G618" s="6"/>
      <c r="H618" s="6"/>
      <c r="I618" s="6"/>
      <c r="J618" s="6"/>
      <c r="K618" s="6"/>
      <c r="L618" s="6"/>
      <c r="M618" s="6"/>
    </row>
    <row r="619" spans="1:13" ht="15">
      <c r="A619" s="7"/>
      <c r="B619" s="1"/>
      <c r="C619" s="1"/>
      <c r="D619" s="1"/>
      <c r="E619" s="1"/>
      <c r="F619" s="1"/>
      <c r="G619" s="1"/>
      <c r="H619" s="1"/>
      <c r="I619" s="1"/>
      <c r="J619" s="3"/>
      <c r="K619" s="3"/>
    </row>
    <row r="620" spans="1:13" ht="15">
      <c r="A620" s="117"/>
      <c r="B620" s="4"/>
      <c r="C620" s="4"/>
      <c r="D620" s="4"/>
      <c r="E620" s="4"/>
      <c r="F620" s="4"/>
      <c r="G620" s="4"/>
      <c r="H620" s="4"/>
      <c r="I620" s="4"/>
      <c r="J620" s="4"/>
      <c r="K620" s="4"/>
    </row>
  </sheetData>
  <sheetProtection password="A6D1" sheet="1" insertRows="0" deleteRows="0"/>
  <mergeCells count="38">
    <mergeCell ref="C216:I216"/>
    <mergeCell ref="C217:I217"/>
    <mergeCell ref="J207:L207"/>
    <mergeCell ref="J208:L208"/>
    <mergeCell ref="J285:L285"/>
    <mergeCell ref="B214:J214"/>
    <mergeCell ref="B215:J215"/>
    <mergeCell ref="D220:F220"/>
    <mergeCell ref="K220:M220"/>
    <mergeCell ref="E221:F221"/>
    <mergeCell ref="K223:M223"/>
    <mergeCell ref="J284:L284"/>
    <mergeCell ref="K148:M148"/>
    <mergeCell ref="C141:I141"/>
    <mergeCell ref="C142:I142"/>
    <mergeCell ref="D76:F76"/>
    <mergeCell ref="K76:M76"/>
    <mergeCell ref="J130:L130"/>
    <mergeCell ref="B139:J139"/>
    <mergeCell ref="B140:J140"/>
    <mergeCell ref="K79:M79"/>
    <mergeCell ref="J131:L131"/>
    <mergeCell ref="D145:F145"/>
    <mergeCell ref="K145:M145"/>
    <mergeCell ref="E146:F146"/>
    <mergeCell ref="B1:J1"/>
    <mergeCell ref="B2:J2"/>
    <mergeCell ref="E77:F77"/>
    <mergeCell ref="B70:J70"/>
    <mergeCell ref="C3:I3"/>
    <mergeCell ref="J61:L61"/>
    <mergeCell ref="B71:J71"/>
    <mergeCell ref="K7:M7"/>
    <mergeCell ref="C4:I4"/>
    <mergeCell ref="C73:I73"/>
    <mergeCell ref="D7:F7"/>
    <mergeCell ref="E8:F8"/>
    <mergeCell ref="K10:M10"/>
  </mergeCells>
  <phoneticPr fontId="0" type="noConversion"/>
  <dataValidations xWindow="381" yWindow="580" count="2">
    <dataValidation type="whole" allowBlank="1" showInputMessage="1" showErrorMessage="1" errorTitle="Nhập sai" error="Nhập sai dữ liệu" sqref="C224:J224 C149:J149 C11:J11">
      <formula1>0</formula1>
      <formula2>100000000</formula2>
    </dataValidation>
    <dataValidation type="whole" allowBlank="1" showInputMessage="1" showErrorMessage="1" errorTitle="Lỗi" error="Chỉ được nhập số!" promptTitle="Nhập sô!" prompt="Nhập số liệu" sqref="C225:J282 C12:J59 C81:J128 C150:J205">
      <formula1>0</formula1>
      <formula2>9999999</formula2>
    </dataValidation>
  </dataValidations>
  <pageMargins left="0.83" right="0.19" top="0.28999999999999998" bottom="0.4" header="0.28999999999999998" footer="0.22"/>
  <pageSetup paperSize="9" orientation="landscape" r:id="rId1"/>
  <headerFooter alignWithMargins="0"/>
  <ignoredErrors>
    <ignoredError sqref="C225:C282 C81:C128 C150:C205"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R205"/>
  <sheetViews>
    <sheetView tabSelected="1" topLeftCell="A67" zoomScale="120" zoomScaleNormal="120" workbookViewId="0">
      <selection activeCell="D82" sqref="D82"/>
    </sheetView>
  </sheetViews>
  <sheetFormatPr defaultRowHeight="12.75"/>
  <cols>
    <col min="1" max="1" width="30.42578125" style="27" customWidth="1"/>
    <col min="2" max="2" width="9" style="27" customWidth="1"/>
    <col min="3" max="3" width="7.42578125" style="27" customWidth="1"/>
    <col min="4" max="4" width="6.28515625" style="27" customWidth="1"/>
    <col min="5" max="5" width="7.42578125" style="27" customWidth="1"/>
    <col min="6" max="6" width="8.140625" style="27" customWidth="1"/>
    <col min="7" max="7" width="6.5703125" style="27" customWidth="1"/>
    <col min="8" max="8" width="6.140625" style="27" customWidth="1"/>
    <col min="9" max="9" width="6.42578125" style="27" customWidth="1"/>
    <col min="10" max="10" width="6.7109375" style="27" customWidth="1"/>
    <col min="11" max="12" width="11.140625" style="27" customWidth="1"/>
    <col min="13" max="13" width="10.7109375" style="27" customWidth="1"/>
    <col min="14" max="14" width="9.140625" style="27"/>
    <col min="15" max="18" width="4.140625" style="27" customWidth="1"/>
    <col min="19" max="16384" width="9.140625" style="27"/>
  </cols>
  <sheetData>
    <row r="1" spans="1:18" ht="17.25" customHeight="1">
      <c r="A1" s="31" t="s">
        <v>273</v>
      </c>
      <c r="B1" s="580" t="s">
        <v>274</v>
      </c>
      <c r="C1" s="580"/>
      <c r="D1" s="580"/>
      <c r="E1" s="580"/>
      <c r="F1" s="580"/>
      <c r="G1" s="580"/>
      <c r="H1" s="580"/>
      <c r="I1" s="580"/>
      <c r="J1" s="580"/>
      <c r="K1" s="237" t="s">
        <v>207</v>
      </c>
      <c r="L1" s="237"/>
      <c r="M1" s="237"/>
      <c r="N1" s="32"/>
      <c r="O1" s="32"/>
    </row>
    <row r="2" spans="1:18" ht="15.75" customHeight="1">
      <c r="A2" s="34" t="s">
        <v>110</v>
      </c>
      <c r="B2" s="598" t="s">
        <v>71</v>
      </c>
      <c r="C2" s="598"/>
      <c r="D2" s="598"/>
      <c r="E2" s="598"/>
      <c r="F2" s="617"/>
      <c r="G2" s="617"/>
      <c r="H2" s="617"/>
      <c r="I2" s="617"/>
      <c r="J2" s="617"/>
      <c r="K2" s="237" t="str">
        <f>Bia!$C$10</f>
        <v>Tr.CĐ Kỹ thuật Lý Tự Trọng TP HCM</v>
      </c>
      <c r="L2" s="239"/>
      <c r="M2" s="239"/>
      <c r="N2" s="33"/>
      <c r="O2" s="33"/>
    </row>
    <row r="3" spans="1:18" ht="16.5" customHeight="1">
      <c r="A3" s="34" t="s">
        <v>111</v>
      </c>
      <c r="B3" s="584" t="s">
        <v>202</v>
      </c>
      <c r="C3" s="601"/>
      <c r="D3" s="601"/>
      <c r="E3" s="601"/>
      <c r="F3" s="601"/>
      <c r="G3" s="601"/>
      <c r="H3" s="601"/>
      <c r="I3" s="601"/>
      <c r="J3" s="601"/>
      <c r="K3" s="241"/>
      <c r="L3" s="241"/>
      <c r="M3" s="241"/>
      <c r="N3" s="110"/>
      <c r="O3" s="110"/>
    </row>
    <row r="4" spans="1:18" ht="16.5" customHeight="1">
      <c r="A4" s="34" t="s">
        <v>112</v>
      </c>
      <c r="B4" s="242"/>
      <c r="C4" s="641" t="s">
        <v>197</v>
      </c>
      <c r="D4" s="641"/>
      <c r="E4" s="641"/>
      <c r="F4" s="641"/>
      <c r="G4" s="641"/>
      <c r="H4" s="641"/>
      <c r="I4" s="641"/>
      <c r="J4" s="243"/>
      <c r="K4" s="241"/>
      <c r="L4" s="241"/>
      <c r="M4" s="241"/>
      <c r="N4" s="110"/>
      <c r="O4" s="110"/>
    </row>
    <row r="5" spans="1:18" ht="16.5" customHeight="1">
      <c r="A5" s="35" t="s">
        <v>208</v>
      </c>
      <c r="B5" s="235"/>
      <c r="C5" s="235"/>
      <c r="D5" s="235"/>
      <c r="E5" s="235"/>
      <c r="F5" s="235"/>
      <c r="G5" s="235"/>
      <c r="H5" s="235"/>
      <c r="I5" s="235"/>
      <c r="J5" s="235"/>
      <c r="K5" s="241"/>
      <c r="L5" s="241"/>
      <c r="M5" s="241"/>
      <c r="N5" s="110"/>
      <c r="O5" s="110"/>
    </row>
    <row r="6" spans="1:18" ht="15.75">
      <c r="A6" s="63"/>
      <c r="B6" s="244"/>
      <c r="C6" s="245"/>
      <c r="D6" s="243"/>
      <c r="E6" s="243"/>
      <c r="F6" s="243"/>
      <c r="G6" s="243"/>
      <c r="H6" s="243"/>
      <c r="I6" s="243"/>
      <c r="J6" s="243"/>
      <c r="K6" s="246"/>
      <c r="L6" s="246"/>
      <c r="M6" s="246"/>
      <c r="N6" s="82"/>
      <c r="O6" s="82"/>
    </row>
    <row r="7" spans="1:18" ht="25.5">
      <c r="A7" s="83"/>
      <c r="B7" s="84" t="s">
        <v>243</v>
      </c>
      <c r="C7" s="84" t="s">
        <v>176</v>
      </c>
      <c r="D7" s="612" t="s">
        <v>185</v>
      </c>
      <c r="E7" s="613"/>
      <c r="F7" s="614"/>
      <c r="G7" s="85" t="s">
        <v>247</v>
      </c>
      <c r="H7" s="86"/>
      <c r="I7" s="86"/>
      <c r="J7" s="86"/>
      <c r="K7" s="609" t="s">
        <v>169</v>
      </c>
      <c r="L7" s="610"/>
      <c r="M7" s="611"/>
      <c r="N7" s="87"/>
    </row>
    <row r="8" spans="1:18" ht="15" customHeight="1">
      <c r="A8" s="88"/>
      <c r="B8" s="84" t="s">
        <v>244</v>
      </c>
      <c r="C8" s="84" t="s">
        <v>245</v>
      </c>
      <c r="D8" s="13" t="s">
        <v>160</v>
      </c>
      <c r="E8" s="615" t="s">
        <v>184</v>
      </c>
      <c r="F8" s="616"/>
      <c r="G8" s="12" t="s">
        <v>248</v>
      </c>
      <c r="H8" s="12" t="s">
        <v>248</v>
      </c>
      <c r="I8" s="12" t="s">
        <v>248</v>
      </c>
      <c r="J8" s="12" t="s">
        <v>248</v>
      </c>
      <c r="K8" s="89"/>
      <c r="L8" s="39"/>
      <c r="M8" s="90"/>
      <c r="N8" s="87"/>
    </row>
    <row r="9" spans="1:18" ht="15.75">
      <c r="A9" s="88"/>
      <c r="B9" s="84"/>
      <c r="C9" s="84"/>
      <c r="D9" s="84"/>
      <c r="E9" s="13" t="s">
        <v>176</v>
      </c>
      <c r="F9" s="13" t="s">
        <v>246</v>
      </c>
      <c r="G9" s="13" t="s">
        <v>249</v>
      </c>
      <c r="H9" s="13" t="s">
        <v>250</v>
      </c>
      <c r="I9" s="13" t="s">
        <v>251</v>
      </c>
      <c r="J9" s="13" t="s">
        <v>252</v>
      </c>
      <c r="K9" s="91"/>
      <c r="L9" s="92"/>
      <c r="M9" s="93"/>
      <c r="N9" s="87"/>
    </row>
    <row r="10" spans="1:18">
      <c r="A10" s="58" t="s">
        <v>147</v>
      </c>
      <c r="B10" s="58">
        <v>1</v>
      </c>
      <c r="C10" s="58">
        <v>2</v>
      </c>
      <c r="D10" s="58">
        <v>3</v>
      </c>
      <c r="E10" s="58">
        <v>4</v>
      </c>
      <c r="F10" s="58">
        <v>5</v>
      </c>
      <c r="G10" s="58">
        <v>6</v>
      </c>
      <c r="H10" s="58">
        <v>7</v>
      </c>
      <c r="I10" s="58">
        <v>8</v>
      </c>
      <c r="J10" s="58">
        <v>9</v>
      </c>
      <c r="K10" s="618">
        <v>10</v>
      </c>
      <c r="L10" s="619"/>
      <c r="M10" s="620"/>
      <c r="N10" s="87"/>
    </row>
    <row r="11" spans="1:18" ht="17.25" customHeight="1">
      <c r="A11" s="221" t="s">
        <v>253</v>
      </c>
      <c r="B11" s="460"/>
      <c r="C11" s="461">
        <f t="shared" ref="C11:J11" si="0">SUM(C12:C20)</f>
        <v>584</v>
      </c>
      <c r="D11" s="461">
        <f t="shared" si="0"/>
        <v>51</v>
      </c>
      <c r="E11" s="461">
        <f t="shared" si="0"/>
        <v>25</v>
      </c>
      <c r="F11" s="461">
        <f t="shared" si="0"/>
        <v>2</v>
      </c>
      <c r="G11" s="461">
        <f t="shared" si="0"/>
        <v>367</v>
      </c>
      <c r="H11" s="461">
        <f t="shared" si="0"/>
        <v>217</v>
      </c>
      <c r="I11" s="461">
        <f t="shared" si="0"/>
        <v>0</v>
      </c>
      <c r="J11" s="461">
        <f t="shared" si="0"/>
        <v>0</v>
      </c>
      <c r="K11" s="222"/>
      <c r="L11" s="223"/>
      <c r="M11" s="224"/>
      <c r="N11" s="87"/>
      <c r="O11" s="446" t="str">
        <f>IF(OR(C11&lt;D11,C11&lt;F11,C11&lt;E11),"Er","")</f>
        <v/>
      </c>
      <c r="P11" s="446" t="str">
        <f>IF(OR(C11&lt;D11,D11&lt;F11),"Er","")</f>
        <v/>
      </c>
      <c r="Q11" s="446" t="str">
        <f>IF(OR(C11&lt;E11,E11&lt;F11),"Er","")</f>
        <v/>
      </c>
      <c r="R11" s="446" t="str">
        <f>IF(OR(C11&lt;F11,D11&lt;F11,E11&lt;F11),"Er","")</f>
        <v/>
      </c>
    </row>
    <row r="12" spans="1:18" ht="17.25" customHeight="1">
      <c r="A12" s="204" t="s">
        <v>254</v>
      </c>
      <c r="B12" s="462" t="s">
        <v>151</v>
      </c>
      <c r="C12" s="462" t="s">
        <v>151</v>
      </c>
      <c r="D12" s="462" t="s">
        <v>151</v>
      </c>
      <c r="E12" s="462" t="s">
        <v>151</v>
      </c>
      <c r="F12" s="462" t="s">
        <v>151</v>
      </c>
      <c r="G12" s="462" t="s">
        <v>151</v>
      </c>
      <c r="H12" s="462" t="s">
        <v>151</v>
      </c>
      <c r="I12" s="462" t="s">
        <v>151</v>
      </c>
      <c r="J12" s="462" t="s">
        <v>151</v>
      </c>
      <c r="K12" s="205" t="s">
        <v>261</v>
      </c>
      <c r="L12" s="206"/>
      <c r="M12" s="207"/>
      <c r="N12" s="87"/>
      <c r="O12" s="446" t="str">
        <f t="shared" ref="O12:O20" si="1">IF(OR(C12&lt;D12,C12&lt;F12,C12&lt;E12),"Er","")</f>
        <v/>
      </c>
      <c r="P12" s="446" t="str">
        <f t="shared" ref="P12:P20" si="2">IF(OR(C12&lt;D12,D12&lt;F12),"Er","")</f>
        <v/>
      </c>
      <c r="Q12" s="446" t="str">
        <f t="shared" ref="Q12:Q20" si="3">IF(OR(C12&lt;E12,E12&lt;F12),"Er","")</f>
        <v/>
      </c>
      <c r="R12" s="446" t="str">
        <f t="shared" ref="R12:R20" si="4">IF(OR(C12&lt;F12,D12&lt;F12,E12&lt;F12),"Er","")</f>
        <v/>
      </c>
    </row>
    <row r="13" spans="1:18" ht="17.25" customHeight="1">
      <c r="A13" s="215" t="s">
        <v>73</v>
      </c>
      <c r="B13" s="199">
        <v>42510315</v>
      </c>
      <c r="C13" s="447">
        <f t="shared" ref="C13:C20" si="5">SUM(G13:J13)</f>
        <v>27</v>
      </c>
      <c r="D13" s="201">
        <v>0</v>
      </c>
      <c r="E13" s="201">
        <v>0</v>
      </c>
      <c r="F13" s="201">
        <v>0</v>
      </c>
      <c r="G13" s="201">
        <v>14</v>
      </c>
      <c r="H13" s="201">
        <v>13</v>
      </c>
      <c r="I13" s="201">
        <v>0</v>
      </c>
      <c r="J13" s="201">
        <v>0</v>
      </c>
      <c r="K13" s="205" t="s">
        <v>1408</v>
      </c>
      <c r="L13" s="206"/>
      <c r="M13" s="207"/>
      <c r="N13" s="87"/>
      <c r="O13" s="446" t="str">
        <f t="shared" si="1"/>
        <v/>
      </c>
      <c r="P13" s="446" t="str">
        <f t="shared" si="2"/>
        <v/>
      </c>
      <c r="Q13" s="446" t="str">
        <f t="shared" si="3"/>
        <v/>
      </c>
      <c r="R13" s="446" t="str">
        <f t="shared" si="4"/>
        <v/>
      </c>
    </row>
    <row r="14" spans="1:18" ht="17.25" customHeight="1">
      <c r="A14" s="204" t="s">
        <v>74</v>
      </c>
      <c r="B14" s="199">
        <v>42510317</v>
      </c>
      <c r="C14" s="447">
        <f t="shared" si="5"/>
        <v>124</v>
      </c>
      <c r="D14" s="201">
        <v>0</v>
      </c>
      <c r="E14" s="201">
        <v>3</v>
      </c>
      <c r="F14" s="201">
        <v>0</v>
      </c>
      <c r="G14" s="201">
        <v>70</v>
      </c>
      <c r="H14" s="201">
        <v>54</v>
      </c>
      <c r="I14" s="201">
        <v>0</v>
      </c>
      <c r="J14" s="201">
        <v>0</v>
      </c>
      <c r="K14" s="205" t="s">
        <v>1409</v>
      </c>
      <c r="L14" s="206"/>
      <c r="M14" s="207"/>
      <c r="N14" s="87"/>
      <c r="O14" s="446" t="str">
        <f t="shared" si="1"/>
        <v/>
      </c>
      <c r="P14" s="446" t="str">
        <f t="shared" si="2"/>
        <v/>
      </c>
      <c r="Q14" s="446" t="str">
        <f t="shared" si="3"/>
        <v/>
      </c>
      <c r="R14" s="446" t="str">
        <f t="shared" si="4"/>
        <v/>
      </c>
    </row>
    <row r="15" spans="1:18" ht="17.25" customHeight="1">
      <c r="A15" s="204" t="s">
        <v>75</v>
      </c>
      <c r="B15" s="199">
        <v>42510219</v>
      </c>
      <c r="C15" s="447">
        <f t="shared" si="5"/>
        <v>76</v>
      </c>
      <c r="D15" s="201">
        <v>0</v>
      </c>
      <c r="E15" s="201">
        <v>6</v>
      </c>
      <c r="F15" s="201">
        <v>0</v>
      </c>
      <c r="G15" s="201">
        <v>50</v>
      </c>
      <c r="H15" s="201">
        <v>26</v>
      </c>
      <c r="I15" s="201">
        <v>0</v>
      </c>
      <c r="J15" s="201">
        <v>0</v>
      </c>
      <c r="K15" s="205" t="s">
        <v>275</v>
      </c>
      <c r="L15" s="206"/>
      <c r="M15" s="207"/>
      <c r="N15" s="87"/>
      <c r="O15" s="446" t="str">
        <f t="shared" si="1"/>
        <v/>
      </c>
      <c r="P15" s="446" t="str">
        <f t="shared" si="2"/>
        <v/>
      </c>
      <c r="Q15" s="446" t="str">
        <f t="shared" si="3"/>
        <v/>
      </c>
      <c r="R15" s="446" t="str">
        <f t="shared" si="4"/>
        <v/>
      </c>
    </row>
    <row r="16" spans="1:18" ht="17.25" customHeight="1">
      <c r="A16" s="204" t="s">
        <v>76</v>
      </c>
      <c r="B16" s="199">
        <v>42510204</v>
      </c>
      <c r="C16" s="447">
        <f t="shared" si="5"/>
        <v>87</v>
      </c>
      <c r="D16" s="201">
        <v>0</v>
      </c>
      <c r="E16" s="201">
        <v>4</v>
      </c>
      <c r="F16" s="201">
        <v>0</v>
      </c>
      <c r="G16" s="201">
        <v>60</v>
      </c>
      <c r="H16" s="201">
        <v>27</v>
      </c>
      <c r="I16" s="201">
        <v>0</v>
      </c>
      <c r="J16" s="201">
        <v>0</v>
      </c>
      <c r="K16" s="208" t="s">
        <v>264</v>
      </c>
      <c r="L16" s="206"/>
      <c r="M16" s="207"/>
      <c r="N16" s="87"/>
      <c r="O16" s="446" t="str">
        <f t="shared" si="1"/>
        <v/>
      </c>
      <c r="P16" s="446" t="str">
        <f t="shared" si="2"/>
        <v/>
      </c>
      <c r="Q16" s="446" t="str">
        <f t="shared" si="3"/>
        <v/>
      </c>
      <c r="R16" s="446" t="str">
        <f t="shared" si="4"/>
        <v/>
      </c>
    </row>
    <row r="17" spans="1:18" ht="17.25" customHeight="1">
      <c r="A17" s="204" t="s">
        <v>77</v>
      </c>
      <c r="B17" s="199">
        <v>42510225</v>
      </c>
      <c r="C17" s="447">
        <f t="shared" si="5"/>
        <v>166</v>
      </c>
      <c r="D17" s="201">
        <v>0</v>
      </c>
      <c r="E17" s="201">
        <v>7</v>
      </c>
      <c r="F17" s="201">
        <v>0</v>
      </c>
      <c r="G17" s="201">
        <v>115</v>
      </c>
      <c r="H17" s="201">
        <v>51</v>
      </c>
      <c r="I17" s="201">
        <v>0</v>
      </c>
      <c r="J17" s="201">
        <v>0</v>
      </c>
      <c r="K17" s="208" t="s">
        <v>265</v>
      </c>
      <c r="L17" s="206"/>
      <c r="M17" s="207"/>
      <c r="N17" s="87"/>
      <c r="O17" s="446" t="str">
        <f t="shared" si="1"/>
        <v/>
      </c>
      <c r="P17" s="446" t="str">
        <f t="shared" si="2"/>
        <v/>
      </c>
      <c r="Q17" s="446" t="str">
        <f t="shared" si="3"/>
        <v/>
      </c>
      <c r="R17" s="446" t="str">
        <f t="shared" si="4"/>
        <v/>
      </c>
    </row>
    <row r="18" spans="1:18" ht="17.25" customHeight="1">
      <c r="A18" s="204" t="s">
        <v>78</v>
      </c>
      <c r="B18" s="199">
        <v>42540205</v>
      </c>
      <c r="C18" s="447">
        <f t="shared" si="5"/>
        <v>54</v>
      </c>
      <c r="D18" s="201">
        <v>50</v>
      </c>
      <c r="E18" s="209">
        <v>2</v>
      </c>
      <c r="F18" s="209">
        <v>2</v>
      </c>
      <c r="G18" s="209">
        <v>33</v>
      </c>
      <c r="H18" s="209">
        <v>21</v>
      </c>
      <c r="I18" s="209">
        <v>0</v>
      </c>
      <c r="J18" s="209">
        <v>0</v>
      </c>
      <c r="K18" s="208" t="s">
        <v>266</v>
      </c>
      <c r="L18" s="206"/>
      <c r="M18" s="207"/>
      <c r="N18" s="87"/>
      <c r="O18" s="446" t="str">
        <f t="shared" si="1"/>
        <v/>
      </c>
      <c r="P18" s="446" t="str">
        <f t="shared" si="2"/>
        <v/>
      </c>
      <c r="Q18" s="446" t="str">
        <f t="shared" si="3"/>
        <v/>
      </c>
      <c r="R18" s="446" t="str">
        <f t="shared" si="4"/>
        <v/>
      </c>
    </row>
    <row r="19" spans="1:18" ht="17.25" customHeight="1">
      <c r="A19" s="204" t="s">
        <v>79</v>
      </c>
      <c r="B19" s="199">
        <v>42480203</v>
      </c>
      <c r="C19" s="447">
        <f t="shared" si="5"/>
        <v>0</v>
      </c>
      <c r="D19" s="201">
        <v>0</v>
      </c>
      <c r="E19" s="201">
        <v>0</v>
      </c>
      <c r="F19" s="201">
        <v>0</v>
      </c>
      <c r="G19" s="201">
        <v>0</v>
      </c>
      <c r="H19" s="201">
        <v>0</v>
      </c>
      <c r="I19" s="201">
        <v>0</v>
      </c>
      <c r="J19" s="201">
        <v>0</v>
      </c>
      <c r="K19" s="210"/>
      <c r="L19" s="206"/>
      <c r="M19" s="207"/>
      <c r="N19" s="87"/>
      <c r="O19" s="446" t="str">
        <f t="shared" si="1"/>
        <v/>
      </c>
      <c r="P19" s="446" t="str">
        <f t="shared" si="2"/>
        <v/>
      </c>
      <c r="Q19" s="446" t="str">
        <f t="shared" si="3"/>
        <v/>
      </c>
      <c r="R19" s="446" t="str">
        <f t="shared" si="4"/>
        <v/>
      </c>
    </row>
    <row r="20" spans="1:18" ht="17.25" customHeight="1">
      <c r="A20" s="211" t="s">
        <v>80</v>
      </c>
      <c r="B20" s="200">
        <v>42480202</v>
      </c>
      <c r="C20" s="448">
        <f t="shared" si="5"/>
        <v>50</v>
      </c>
      <c r="D20" s="202">
        <v>1</v>
      </c>
      <c r="E20" s="202">
        <v>3</v>
      </c>
      <c r="F20" s="202">
        <v>0</v>
      </c>
      <c r="G20" s="202">
        <v>25</v>
      </c>
      <c r="H20" s="202">
        <v>25</v>
      </c>
      <c r="I20" s="202">
        <v>0</v>
      </c>
      <c r="J20" s="201">
        <v>0</v>
      </c>
      <c r="K20" s="210"/>
      <c r="L20" s="206"/>
      <c r="M20" s="207"/>
      <c r="N20" s="87"/>
      <c r="O20" s="446" t="str">
        <f t="shared" si="1"/>
        <v/>
      </c>
      <c r="P20" s="446" t="str">
        <f t="shared" si="2"/>
        <v/>
      </c>
      <c r="Q20" s="446" t="str">
        <f t="shared" si="3"/>
        <v/>
      </c>
      <c r="R20" s="446" t="str">
        <f t="shared" si="4"/>
        <v/>
      </c>
    </row>
    <row r="21" spans="1:18" ht="15.75" customHeight="1">
      <c r="A21" s="231"/>
      <c r="B21" s="232"/>
      <c r="C21" s="232"/>
      <c r="D21" s="232"/>
      <c r="E21" s="232"/>
      <c r="F21" s="232"/>
      <c r="G21" s="232"/>
      <c r="H21" s="232"/>
      <c r="I21" s="232"/>
      <c r="J21" s="607" t="s">
        <v>1512</v>
      </c>
      <c r="K21" s="607"/>
      <c r="L21" s="607"/>
      <c r="M21" s="607"/>
      <c r="N21" s="68"/>
    </row>
    <row r="22" spans="1:18" ht="17.25" customHeight="1">
      <c r="A22" s="233" t="s">
        <v>235</v>
      </c>
      <c r="B22" s="232"/>
      <c r="C22" s="232"/>
      <c r="D22" s="232"/>
      <c r="E22" s="232"/>
      <c r="F22" s="232"/>
      <c r="G22" s="232"/>
      <c r="H22" s="232"/>
      <c r="I22" s="232"/>
      <c r="J22" s="598" t="s">
        <v>236</v>
      </c>
      <c r="K22" s="598"/>
      <c r="L22" s="598"/>
      <c r="M22" s="598"/>
      <c r="N22" s="122"/>
    </row>
    <row r="23" spans="1:18" ht="17.25" customHeight="1">
      <c r="A23" s="233"/>
      <c r="B23" s="232"/>
      <c r="C23" s="232"/>
      <c r="D23" s="232"/>
      <c r="E23" s="232"/>
      <c r="F23" s="232"/>
      <c r="G23" s="232"/>
      <c r="H23" s="232"/>
      <c r="I23" s="232"/>
      <c r="J23" s="603"/>
      <c r="K23" s="603"/>
      <c r="L23" s="603"/>
      <c r="M23" s="603"/>
      <c r="N23" s="122"/>
    </row>
    <row r="24" spans="1:18" ht="17.25" customHeight="1">
      <c r="A24" s="233"/>
      <c r="B24" s="232"/>
      <c r="C24" s="232"/>
      <c r="D24" s="232"/>
      <c r="E24" s="232"/>
      <c r="F24" s="232"/>
      <c r="G24" s="232"/>
      <c r="H24" s="232"/>
      <c r="I24" s="232"/>
      <c r="J24" s="232"/>
      <c r="K24" s="232"/>
      <c r="L24" s="232"/>
      <c r="M24" s="232"/>
      <c r="N24" s="63"/>
    </row>
    <row r="25" spans="1:18" ht="17.25" customHeight="1">
      <c r="A25" s="233"/>
      <c r="B25" s="232"/>
      <c r="C25" s="232"/>
      <c r="D25" s="232"/>
      <c r="E25" s="232"/>
      <c r="F25" s="232"/>
      <c r="G25" s="232"/>
      <c r="H25" s="232"/>
      <c r="I25" s="232"/>
      <c r="J25" s="232"/>
      <c r="K25" s="232"/>
      <c r="L25" s="232"/>
      <c r="M25" s="232"/>
      <c r="N25" s="63"/>
    </row>
    <row r="26" spans="1:18" ht="17.25" customHeight="1">
      <c r="A26" s="235"/>
      <c r="B26" s="232"/>
      <c r="C26" s="232"/>
      <c r="D26" s="232"/>
      <c r="E26" s="232"/>
      <c r="F26" s="232"/>
      <c r="G26" s="232"/>
      <c r="H26" s="232"/>
      <c r="I26" s="232"/>
      <c r="J26" s="232"/>
      <c r="K26" s="232"/>
      <c r="L26" s="232"/>
      <c r="M26" s="236"/>
      <c r="N26" s="81"/>
    </row>
    <row r="27" spans="1:18" ht="17.25" customHeight="1">
      <c r="A27" s="233"/>
      <c r="B27" s="232"/>
      <c r="C27" s="232"/>
      <c r="D27" s="232"/>
      <c r="E27" s="232"/>
      <c r="F27" s="232"/>
      <c r="G27" s="232"/>
      <c r="H27" s="232"/>
      <c r="I27" s="232"/>
      <c r="J27" s="603" t="s">
        <v>1508</v>
      </c>
      <c r="K27" s="603"/>
      <c r="L27" s="603"/>
      <c r="M27" s="603"/>
      <c r="N27" s="122"/>
    </row>
    <row r="28" spans="1:18" ht="17.25" customHeight="1">
      <c r="A28" s="69"/>
      <c r="B28" s="63"/>
      <c r="C28" s="63"/>
      <c r="D28" s="63"/>
      <c r="E28" s="63"/>
      <c r="F28" s="63"/>
      <c r="G28" s="63"/>
      <c r="H28" s="63"/>
      <c r="I28" s="63"/>
      <c r="J28" s="99"/>
      <c r="K28" s="69"/>
      <c r="L28" s="69"/>
      <c r="M28" s="69"/>
      <c r="N28" s="87"/>
    </row>
    <row r="29" spans="1:18" ht="17.25" customHeight="1">
      <c r="A29" s="69"/>
      <c r="B29" s="63"/>
      <c r="C29" s="63"/>
      <c r="D29" s="63"/>
      <c r="E29" s="63"/>
      <c r="F29" s="63"/>
      <c r="G29" s="63"/>
      <c r="H29" s="63"/>
      <c r="I29" s="63"/>
      <c r="J29" s="99"/>
      <c r="K29" s="99"/>
      <c r="L29" s="99"/>
      <c r="M29" s="99"/>
      <c r="N29" s="87"/>
    </row>
    <row r="30" spans="1:18" ht="17.25" customHeight="1">
      <c r="A30" s="31" t="s">
        <v>276</v>
      </c>
      <c r="B30" s="580" t="s">
        <v>274</v>
      </c>
      <c r="C30" s="580"/>
      <c r="D30" s="580"/>
      <c r="E30" s="580"/>
      <c r="F30" s="580"/>
      <c r="G30" s="580"/>
      <c r="H30" s="580"/>
      <c r="I30" s="580"/>
      <c r="J30" s="580"/>
      <c r="K30" s="237" t="s">
        <v>207</v>
      </c>
      <c r="L30" s="237"/>
      <c r="M30" s="237"/>
      <c r="N30" s="32"/>
      <c r="O30" s="32"/>
    </row>
    <row r="31" spans="1:18" ht="15.75" customHeight="1">
      <c r="A31" s="34" t="s">
        <v>110</v>
      </c>
      <c r="B31" s="598" t="s">
        <v>193</v>
      </c>
      <c r="C31" s="598"/>
      <c r="D31" s="598"/>
      <c r="E31" s="598"/>
      <c r="F31" s="617"/>
      <c r="G31" s="617"/>
      <c r="H31" s="617"/>
      <c r="I31" s="617"/>
      <c r="J31" s="617"/>
      <c r="K31" s="237" t="str">
        <f>Bia!$C$10</f>
        <v>Tr.CĐ Kỹ thuật Lý Tự Trọng TP HCM</v>
      </c>
      <c r="L31" s="239"/>
      <c r="M31" s="239"/>
      <c r="N31" s="33"/>
      <c r="O31" s="33"/>
    </row>
    <row r="32" spans="1:18" ht="17.25" customHeight="1">
      <c r="A32" s="34" t="s">
        <v>111</v>
      </c>
      <c r="B32" s="584" t="s">
        <v>202</v>
      </c>
      <c r="C32" s="601"/>
      <c r="D32" s="601"/>
      <c r="E32" s="601"/>
      <c r="F32" s="601"/>
      <c r="G32" s="601"/>
      <c r="H32" s="601"/>
      <c r="I32" s="601"/>
      <c r="J32" s="601"/>
      <c r="K32" s="241"/>
      <c r="L32" s="241"/>
      <c r="M32" s="241"/>
      <c r="N32" s="110"/>
      <c r="O32" s="110"/>
    </row>
    <row r="33" spans="1:18" ht="15.75" customHeight="1">
      <c r="A33" s="34" t="s">
        <v>112</v>
      </c>
      <c r="B33" s="242"/>
      <c r="C33" s="641" t="s">
        <v>179</v>
      </c>
      <c r="D33" s="641"/>
      <c r="E33" s="641"/>
      <c r="F33" s="641"/>
      <c r="G33" s="641"/>
      <c r="H33" s="641"/>
      <c r="I33" s="641"/>
      <c r="J33" s="243"/>
      <c r="K33" s="241"/>
      <c r="L33" s="241"/>
      <c r="M33" s="241"/>
      <c r="N33" s="110"/>
      <c r="O33" s="110"/>
    </row>
    <row r="34" spans="1:18" ht="16.5" customHeight="1">
      <c r="A34" s="35" t="s">
        <v>208</v>
      </c>
      <c r="B34" s="235"/>
      <c r="C34" s="235"/>
      <c r="D34" s="235"/>
      <c r="E34" s="235"/>
      <c r="F34" s="235"/>
      <c r="G34" s="235"/>
      <c r="H34" s="235"/>
      <c r="I34" s="235"/>
      <c r="J34" s="235"/>
      <c r="K34" s="241"/>
      <c r="L34" s="241"/>
      <c r="M34" s="241"/>
      <c r="N34" s="110"/>
      <c r="O34" s="110"/>
    </row>
    <row r="35" spans="1:18" ht="16.5" customHeight="1">
      <c r="A35" s="63"/>
      <c r="B35" s="571" t="s">
        <v>1503</v>
      </c>
      <c r="C35" s="572"/>
      <c r="D35" s="243"/>
      <c r="E35" s="243"/>
      <c r="F35" s="243"/>
      <c r="G35" s="243"/>
      <c r="H35" s="243"/>
      <c r="I35" s="243"/>
      <c r="J35" s="243"/>
      <c r="K35" s="246"/>
      <c r="L35" s="246"/>
      <c r="M35" s="246"/>
      <c r="N35" s="82"/>
      <c r="O35" s="82"/>
    </row>
    <row r="36" spans="1:18" ht="16.5" customHeight="1">
      <c r="A36" s="63"/>
      <c r="B36" s="570"/>
      <c r="C36" s="245"/>
      <c r="D36" s="243"/>
      <c r="E36" s="243"/>
      <c r="F36" s="243"/>
      <c r="G36" s="243"/>
      <c r="H36" s="243"/>
      <c r="I36" s="243"/>
      <c r="J36" s="243"/>
      <c r="K36" s="246"/>
      <c r="L36" s="246"/>
      <c r="M36" s="246"/>
      <c r="N36" s="82"/>
      <c r="O36" s="82"/>
    </row>
    <row r="37" spans="1:18" ht="25.5">
      <c r="A37" s="83"/>
      <c r="B37" s="84" t="s">
        <v>243</v>
      </c>
      <c r="C37" s="84" t="s">
        <v>176</v>
      </c>
      <c r="D37" s="612" t="s">
        <v>185</v>
      </c>
      <c r="E37" s="613"/>
      <c r="F37" s="614"/>
      <c r="G37" s="85" t="s">
        <v>247</v>
      </c>
      <c r="H37" s="86"/>
      <c r="I37" s="86"/>
      <c r="J37" s="86"/>
      <c r="K37" s="609" t="s">
        <v>169</v>
      </c>
      <c r="L37" s="610"/>
      <c r="M37" s="611"/>
      <c r="N37" s="87"/>
    </row>
    <row r="38" spans="1:18" ht="15" customHeight="1">
      <c r="A38" s="88"/>
      <c r="B38" s="84" t="s">
        <v>244</v>
      </c>
      <c r="C38" s="84" t="s">
        <v>245</v>
      </c>
      <c r="D38" s="13" t="s">
        <v>160</v>
      </c>
      <c r="E38" s="615" t="s">
        <v>184</v>
      </c>
      <c r="F38" s="616"/>
      <c r="G38" s="12" t="s">
        <v>248</v>
      </c>
      <c r="H38" s="12" t="s">
        <v>248</v>
      </c>
      <c r="I38" s="12" t="s">
        <v>248</v>
      </c>
      <c r="J38" s="12" t="s">
        <v>248</v>
      </c>
      <c r="K38" s="89"/>
      <c r="L38" s="39"/>
      <c r="M38" s="90"/>
      <c r="N38" s="87"/>
    </row>
    <row r="39" spans="1:18" ht="15.75">
      <c r="A39" s="88"/>
      <c r="B39" s="84"/>
      <c r="C39" s="84"/>
      <c r="D39" s="84"/>
      <c r="E39" s="13" t="s">
        <v>176</v>
      </c>
      <c r="F39" s="13" t="s">
        <v>246</v>
      </c>
      <c r="G39" s="13" t="s">
        <v>249</v>
      </c>
      <c r="H39" s="13" t="s">
        <v>250</v>
      </c>
      <c r="I39" s="13" t="s">
        <v>251</v>
      </c>
      <c r="J39" s="13" t="s">
        <v>252</v>
      </c>
      <c r="K39" s="91"/>
      <c r="L39" s="92"/>
      <c r="M39" s="93"/>
      <c r="N39" s="87"/>
    </row>
    <row r="40" spans="1:18">
      <c r="A40" s="58" t="s">
        <v>147</v>
      </c>
      <c r="B40" s="58">
        <v>1</v>
      </c>
      <c r="C40" s="58">
        <v>2</v>
      </c>
      <c r="D40" s="58">
        <v>3</v>
      </c>
      <c r="E40" s="58">
        <v>4</v>
      </c>
      <c r="F40" s="58">
        <v>5</v>
      </c>
      <c r="G40" s="58">
        <v>6</v>
      </c>
      <c r="H40" s="58">
        <v>7</v>
      </c>
      <c r="I40" s="58">
        <v>8</v>
      </c>
      <c r="J40" s="58">
        <v>9</v>
      </c>
      <c r="K40" s="618">
        <v>10</v>
      </c>
      <c r="L40" s="619"/>
      <c r="M40" s="620"/>
      <c r="N40" s="87"/>
    </row>
    <row r="41" spans="1:18" ht="14.25" customHeight="1">
      <c r="A41" s="221" t="s">
        <v>253</v>
      </c>
      <c r="B41" s="460"/>
      <c r="C41" s="461">
        <f t="shared" ref="C41:J41" si="6">SUM(C42,C50)</f>
        <v>0</v>
      </c>
      <c r="D41" s="461">
        <f t="shared" si="6"/>
        <v>0</v>
      </c>
      <c r="E41" s="461">
        <f t="shared" si="6"/>
        <v>0</v>
      </c>
      <c r="F41" s="461">
        <f t="shared" si="6"/>
        <v>0</v>
      </c>
      <c r="G41" s="461">
        <f t="shared" si="6"/>
        <v>0</v>
      </c>
      <c r="H41" s="461">
        <f t="shared" si="6"/>
        <v>0</v>
      </c>
      <c r="I41" s="461">
        <f t="shared" si="6"/>
        <v>0</v>
      </c>
      <c r="J41" s="461">
        <f t="shared" si="6"/>
        <v>0</v>
      </c>
      <c r="K41" s="223"/>
      <c r="L41" s="223"/>
      <c r="M41" s="224"/>
      <c r="N41" s="87"/>
      <c r="O41" s="446" t="str">
        <f>IF(OR(C41&lt;D41,C41&lt;F41,C41&lt;E41),"Er","")</f>
        <v/>
      </c>
      <c r="P41" s="446" t="str">
        <f>IF(OR(C41&lt;D41,D41&lt;F41),"Er","")</f>
        <v/>
      </c>
      <c r="Q41" s="446" t="str">
        <f>IF(OR(C41&lt;E41,E41&lt;F41),"Er","")</f>
        <v/>
      </c>
      <c r="R41" s="446" t="str">
        <f>IF(OR(C41&lt;F41,D41&lt;F41,E41&lt;F41),"Er","")</f>
        <v/>
      </c>
    </row>
    <row r="42" spans="1:18" ht="14.25" customHeight="1">
      <c r="A42" s="226" t="s">
        <v>270</v>
      </c>
      <c r="B42" s="199"/>
      <c r="C42" s="461">
        <f t="shared" ref="C42:J42" si="7">SUM(C43:C49)</f>
        <v>0</v>
      </c>
      <c r="D42" s="461">
        <f t="shared" si="7"/>
        <v>0</v>
      </c>
      <c r="E42" s="461">
        <f t="shared" si="7"/>
        <v>0</v>
      </c>
      <c r="F42" s="461">
        <f t="shared" si="7"/>
        <v>0</v>
      </c>
      <c r="G42" s="461">
        <f t="shared" si="7"/>
        <v>0</v>
      </c>
      <c r="H42" s="461">
        <f t="shared" si="7"/>
        <v>0</v>
      </c>
      <c r="I42" s="461">
        <f t="shared" si="7"/>
        <v>0</v>
      </c>
      <c r="J42" s="461">
        <f t="shared" si="7"/>
        <v>0</v>
      </c>
      <c r="K42" s="205" t="s">
        <v>261</v>
      </c>
      <c r="L42" s="206"/>
      <c r="M42" s="207"/>
      <c r="N42" s="87"/>
      <c r="O42" s="446" t="str">
        <f t="shared" ref="O42:O56" si="8">IF(OR(C42&lt;D42,C42&lt;F42,C42&lt;E42),"Er","")</f>
        <v/>
      </c>
      <c r="P42" s="446" t="str">
        <f t="shared" ref="P42:P56" si="9">IF(OR(C42&lt;D42,D42&lt;F42),"Er","")</f>
        <v/>
      </c>
      <c r="Q42" s="446" t="str">
        <f t="shared" ref="Q42:Q56" si="10">IF(OR(C42&lt;E42,E42&lt;F42),"Er","")</f>
        <v/>
      </c>
      <c r="R42" s="446" t="str">
        <f t="shared" ref="R42:R56" si="11">IF(OR(C42&lt;F42,D42&lt;F42,E42&lt;F42),"Er","")</f>
        <v/>
      </c>
    </row>
    <row r="43" spans="1:18" ht="14.25" customHeight="1">
      <c r="A43" s="204" t="s">
        <v>254</v>
      </c>
      <c r="B43" s="462" t="s">
        <v>151</v>
      </c>
      <c r="C43" s="462" t="s">
        <v>151</v>
      </c>
      <c r="D43" s="462" t="s">
        <v>151</v>
      </c>
      <c r="E43" s="462" t="s">
        <v>151</v>
      </c>
      <c r="F43" s="462" t="s">
        <v>151</v>
      </c>
      <c r="G43" s="462" t="s">
        <v>151</v>
      </c>
      <c r="H43" s="462" t="s">
        <v>151</v>
      </c>
      <c r="I43" s="462" t="s">
        <v>151</v>
      </c>
      <c r="J43" s="462" t="s">
        <v>151</v>
      </c>
      <c r="K43" s="205" t="s">
        <v>1410</v>
      </c>
      <c r="L43" s="206"/>
      <c r="M43" s="207"/>
      <c r="N43" s="87"/>
      <c r="O43" s="446" t="str">
        <f t="shared" si="8"/>
        <v/>
      </c>
      <c r="P43" s="446" t="str">
        <f t="shared" si="9"/>
        <v/>
      </c>
      <c r="Q43" s="446" t="str">
        <f t="shared" si="10"/>
        <v/>
      </c>
      <c r="R43" s="446" t="str">
        <f t="shared" si="11"/>
        <v/>
      </c>
    </row>
    <row r="44" spans="1:18" ht="14.25" customHeight="1">
      <c r="A44" s="215" t="s">
        <v>255</v>
      </c>
      <c r="B44" s="199"/>
      <c r="C44" s="447">
        <f t="shared" ref="C44:C56" si="12">SUM(G44:J44)</f>
        <v>0</v>
      </c>
      <c r="D44" s="199"/>
      <c r="E44" s="199"/>
      <c r="F44" s="199"/>
      <c r="G44" s="199"/>
      <c r="H44" s="199"/>
      <c r="I44" s="199"/>
      <c r="J44" s="199"/>
      <c r="K44" s="205" t="s">
        <v>1411</v>
      </c>
      <c r="L44" s="206"/>
      <c r="M44" s="207"/>
      <c r="N44" s="87"/>
      <c r="O44" s="446" t="str">
        <f t="shared" si="8"/>
        <v/>
      </c>
      <c r="P44" s="446" t="str">
        <f t="shared" si="9"/>
        <v/>
      </c>
      <c r="Q44" s="446" t="str">
        <f t="shared" si="10"/>
        <v/>
      </c>
      <c r="R44" s="446" t="str">
        <f t="shared" si="11"/>
        <v/>
      </c>
    </row>
    <row r="45" spans="1:18" ht="14.25" customHeight="1">
      <c r="A45" s="204" t="s">
        <v>256</v>
      </c>
      <c r="B45" s="199"/>
      <c r="C45" s="447">
        <f t="shared" si="12"/>
        <v>0</v>
      </c>
      <c r="D45" s="199"/>
      <c r="E45" s="199"/>
      <c r="F45" s="199"/>
      <c r="G45" s="199"/>
      <c r="H45" s="199"/>
      <c r="I45" s="199"/>
      <c r="J45" s="199"/>
      <c r="K45" s="227"/>
      <c r="L45" s="206"/>
      <c r="M45" s="207"/>
      <c r="N45" s="87"/>
      <c r="O45" s="446" t="str">
        <f t="shared" si="8"/>
        <v/>
      </c>
      <c r="P45" s="446" t="str">
        <f t="shared" si="9"/>
        <v/>
      </c>
      <c r="Q45" s="446" t="str">
        <f t="shared" si="10"/>
        <v/>
      </c>
      <c r="R45" s="446" t="str">
        <f t="shared" si="11"/>
        <v/>
      </c>
    </row>
    <row r="46" spans="1:18" ht="14.25" customHeight="1">
      <c r="A46" s="204" t="s">
        <v>257</v>
      </c>
      <c r="B46" s="199"/>
      <c r="C46" s="447">
        <f t="shared" si="12"/>
        <v>0</v>
      </c>
      <c r="D46" s="199"/>
      <c r="E46" s="199"/>
      <c r="F46" s="199"/>
      <c r="G46" s="199"/>
      <c r="H46" s="199"/>
      <c r="I46" s="199"/>
      <c r="J46" s="199"/>
      <c r="K46" s="227"/>
      <c r="L46" s="206"/>
      <c r="M46" s="207"/>
      <c r="N46" s="87"/>
      <c r="O46" s="446" t="str">
        <f t="shared" si="8"/>
        <v/>
      </c>
      <c r="P46" s="446" t="str">
        <f t="shared" si="9"/>
        <v/>
      </c>
      <c r="Q46" s="446" t="str">
        <f t="shared" si="10"/>
        <v/>
      </c>
      <c r="R46" s="446" t="str">
        <f t="shared" si="11"/>
        <v/>
      </c>
    </row>
    <row r="47" spans="1:18" ht="14.25" customHeight="1">
      <c r="A47" s="204" t="s">
        <v>258</v>
      </c>
      <c r="B47" s="199"/>
      <c r="C47" s="447">
        <f t="shared" si="12"/>
        <v>0</v>
      </c>
      <c r="D47" s="199"/>
      <c r="E47" s="199"/>
      <c r="F47" s="199"/>
      <c r="G47" s="199"/>
      <c r="H47" s="199"/>
      <c r="I47" s="199"/>
      <c r="J47" s="199"/>
      <c r="K47" s="206"/>
      <c r="L47" s="206"/>
      <c r="M47" s="207"/>
      <c r="N47" s="87"/>
      <c r="O47" s="446" t="str">
        <f t="shared" si="8"/>
        <v/>
      </c>
      <c r="P47" s="446" t="str">
        <f t="shared" si="9"/>
        <v/>
      </c>
      <c r="Q47" s="446" t="str">
        <f t="shared" si="10"/>
        <v/>
      </c>
      <c r="R47" s="446" t="str">
        <f t="shared" si="11"/>
        <v/>
      </c>
    </row>
    <row r="48" spans="1:18" ht="14.25" customHeight="1">
      <c r="A48" s="204" t="s">
        <v>259</v>
      </c>
      <c r="B48" s="199"/>
      <c r="C48" s="447">
        <f t="shared" si="12"/>
        <v>0</v>
      </c>
      <c r="D48" s="199"/>
      <c r="E48" s="199"/>
      <c r="F48" s="199"/>
      <c r="G48" s="199"/>
      <c r="H48" s="199"/>
      <c r="I48" s="199"/>
      <c r="J48" s="199"/>
      <c r="K48" s="206"/>
      <c r="L48" s="206"/>
      <c r="M48" s="207"/>
      <c r="N48" s="87"/>
      <c r="O48" s="446" t="str">
        <f t="shared" si="8"/>
        <v/>
      </c>
      <c r="P48" s="446" t="str">
        <f t="shared" si="9"/>
        <v/>
      </c>
      <c r="Q48" s="446" t="str">
        <f t="shared" si="10"/>
        <v/>
      </c>
      <c r="R48" s="446" t="str">
        <f t="shared" si="11"/>
        <v/>
      </c>
    </row>
    <row r="49" spans="1:18" ht="14.25" customHeight="1">
      <c r="A49" s="204" t="s">
        <v>260</v>
      </c>
      <c r="B49" s="199"/>
      <c r="C49" s="448">
        <f t="shared" si="12"/>
        <v>0</v>
      </c>
      <c r="D49" s="200"/>
      <c r="E49" s="200"/>
      <c r="F49" s="200"/>
      <c r="G49" s="200"/>
      <c r="H49" s="200"/>
      <c r="I49" s="200"/>
      <c r="J49" s="200"/>
      <c r="K49" s="206"/>
      <c r="L49" s="206"/>
      <c r="M49" s="207"/>
      <c r="N49" s="87"/>
      <c r="O49" s="446" t="str">
        <f t="shared" si="8"/>
        <v/>
      </c>
      <c r="P49" s="446" t="str">
        <f t="shared" si="9"/>
        <v/>
      </c>
      <c r="Q49" s="446" t="str">
        <f t="shared" si="10"/>
        <v/>
      </c>
      <c r="R49" s="446" t="str">
        <f t="shared" si="11"/>
        <v/>
      </c>
    </row>
    <row r="50" spans="1:18" ht="14.25" customHeight="1">
      <c r="A50" s="228" t="s">
        <v>271</v>
      </c>
      <c r="B50" s="458"/>
      <c r="C50" s="461">
        <f t="shared" ref="C50:J50" si="13">SUM(C51:C56)</f>
        <v>0</v>
      </c>
      <c r="D50" s="461">
        <f t="shared" si="13"/>
        <v>0</v>
      </c>
      <c r="E50" s="461">
        <f t="shared" si="13"/>
        <v>0</v>
      </c>
      <c r="F50" s="461">
        <f t="shared" si="13"/>
        <v>0</v>
      </c>
      <c r="G50" s="461">
        <f t="shared" si="13"/>
        <v>0</v>
      </c>
      <c r="H50" s="461">
        <f t="shared" si="13"/>
        <v>0</v>
      </c>
      <c r="I50" s="461">
        <f t="shared" si="13"/>
        <v>0</v>
      </c>
      <c r="J50" s="461">
        <f t="shared" si="13"/>
        <v>0</v>
      </c>
      <c r="K50" s="223"/>
      <c r="L50" s="223"/>
      <c r="M50" s="224"/>
      <c r="N50" s="87"/>
      <c r="O50" s="446" t="str">
        <f t="shared" si="8"/>
        <v/>
      </c>
      <c r="P50" s="446" t="str">
        <f t="shared" si="9"/>
        <v/>
      </c>
      <c r="Q50" s="446" t="str">
        <f t="shared" si="10"/>
        <v/>
      </c>
      <c r="R50" s="446" t="str">
        <f t="shared" si="11"/>
        <v/>
      </c>
    </row>
    <row r="51" spans="1:18" ht="14.25" customHeight="1">
      <c r="A51" s="215" t="s">
        <v>255</v>
      </c>
      <c r="B51" s="199"/>
      <c r="C51" s="447">
        <f t="shared" si="12"/>
        <v>0</v>
      </c>
      <c r="D51" s="199"/>
      <c r="E51" s="199"/>
      <c r="F51" s="199"/>
      <c r="G51" s="199"/>
      <c r="H51" s="199"/>
      <c r="I51" s="199"/>
      <c r="J51" s="199"/>
      <c r="K51" s="208" t="s">
        <v>264</v>
      </c>
      <c r="L51" s="206"/>
      <c r="M51" s="207"/>
      <c r="N51" s="87"/>
      <c r="O51" s="446" t="str">
        <f t="shared" si="8"/>
        <v/>
      </c>
      <c r="P51" s="446" t="str">
        <f t="shared" si="9"/>
        <v/>
      </c>
      <c r="Q51" s="446" t="str">
        <f t="shared" si="10"/>
        <v/>
      </c>
      <c r="R51" s="446" t="str">
        <f t="shared" si="11"/>
        <v/>
      </c>
    </row>
    <row r="52" spans="1:18" ht="14.25" customHeight="1">
      <c r="A52" s="204" t="s">
        <v>256</v>
      </c>
      <c r="B52" s="199"/>
      <c r="C52" s="447">
        <f t="shared" si="12"/>
        <v>0</v>
      </c>
      <c r="D52" s="199"/>
      <c r="E52" s="199"/>
      <c r="F52" s="199"/>
      <c r="G52" s="199"/>
      <c r="H52" s="199"/>
      <c r="I52" s="199"/>
      <c r="J52" s="199"/>
      <c r="K52" s="208" t="s">
        <v>1412</v>
      </c>
      <c r="L52" s="206"/>
      <c r="M52" s="207"/>
      <c r="N52" s="87"/>
      <c r="O52" s="446" t="str">
        <f t="shared" si="8"/>
        <v/>
      </c>
      <c r="P52" s="446" t="str">
        <f t="shared" si="9"/>
        <v/>
      </c>
      <c r="Q52" s="446" t="str">
        <f t="shared" si="10"/>
        <v/>
      </c>
      <c r="R52" s="446" t="str">
        <f t="shared" si="11"/>
        <v/>
      </c>
    </row>
    <row r="53" spans="1:18" ht="14.25" customHeight="1">
      <c r="A53" s="204" t="s">
        <v>257</v>
      </c>
      <c r="B53" s="199"/>
      <c r="C53" s="447">
        <f t="shared" si="12"/>
        <v>0</v>
      </c>
      <c r="D53" s="199"/>
      <c r="E53" s="199"/>
      <c r="F53" s="199"/>
      <c r="G53" s="199"/>
      <c r="H53" s="199"/>
      <c r="I53" s="199"/>
      <c r="J53" s="199"/>
      <c r="K53" s="208" t="s">
        <v>1413</v>
      </c>
      <c r="L53" s="206"/>
      <c r="M53" s="207"/>
      <c r="N53" s="87"/>
      <c r="O53" s="446" t="str">
        <f t="shared" si="8"/>
        <v/>
      </c>
      <c r="P53" s="446" t="str">
        <f t="shared" si="9"/>
        <v/>
      </c>
      <c r="Q53" s="446" t="str">
        <f t="shared" si="10"/>
        <v/>
      </c>
      <c r="R53" s="446" t="str">
        <f t="shared" si="11"/>
        <v/>
      </c>
    </row>
    <row r="54" spans="1:18" ht="14.25" customHeight="1">
      <c r="A54" s="204" t="s">
        <v>258</v>
      </c>
      <c r="B54" s="199"/>
      <c r="C54" s="447">
        <f t="shared" si="12"/>
        <v>0</v>
      </c>
      <c r="D54" s="199"/>
      <c r="E54" s="199"/>
      <c r="F54" s="199"/>
      <c r="G54" s="199"/>
      <c r="H54" s="199"/>
      <c r="I54" s="199"/>
      <c r="J54" s="199"/>
      <c r="K54" s="206"/>
      <c r="L54" s="206"/>
      <c r="M54" s="207"/>
      <c r="N54" s="87"/>
      <c r="O54" s="446" t="str">
        <f t="shared" si="8"/>
        <v/>
      </c>
      <c r="P54" s="446" t="str">
        <f t="shared" si="9"/>
        <v/>
      </c>
      <c r="Q54" s="446" t="str">
        <f t="shared" si="10"/>
        <v/>
      </c>
      <c r="R54" s="446" t="str">
        <f t="shared" si="11"/>
        <v/>
      </c>
    </row>
    <row r="55" spans="1:18" ht="14.25" customHeight="1">
      <c r="A55" s="204" t="s">
        <v>259</v>
      </c>
      <c r="B55" s="199"/>
      <c r="C55" s="447">
        <f t="shared" si="12"/>
        <v>0</v>
      </c>
      <c r="D55" s="199"/>
      <c r="E55" s="199"/>
      <c r="F55" s="199"/>
      <c r="G55" s="199"/>
      <c r="H55" s="199"/>
      <c r="I55" s="199"/>
      <c r="J55" s="199"/>
      <c r="K55" s="206"/>
      <c r="L55" s="206"/>
      <c r="M55" s="207"/>
      <c r="N55" s="87"/>
      <c r="O55" s="446" t="str">
        <f t="shared" si="8"/>
        <v/>
      </c>
      <c r="P55" s="446" t="str">
        <f t="shared" si="9"/>
        <v/>
      </c>
      <c r="Q55" s="446" t="str">
        <f t="shared" si="10"/>
        <v/>
      </c>
      <c r="R55" s="446" t="str">
        <f t="shared" si="11"/>
        <v/>
      </c>
    </row>
    <row r="56" spans="1:18" ht="14.25" customHeight="1">
      <c r="A56" s="204" t="s">
        <v>260</v>
      </c>
      <c r="B56" s="199"/>
      <c r="C56" s="447">
        <f t="shared" si="12"/>
        <v>0</v>
      </c>
      <c r="D56" s="199"/>
      <c r="E56" s="199"/>
      <c r="F56" s="199"/>
      <c r="G56" s="199"/>
      <c r="H56" s="199"/>
      <c r="I56" s="199"/>
      <c r="J56" s="199"/>
      <c r="K56" s="229"/>
      <c r="L56" s="229"/>
      <c r="M56" s="230"/>
      <c r="N56" s="87"/>
      <c r="O56" s="446" t="str">
        <f t="shared" si="8"/>
        <v/>
      </c>
      <c r="P56" s="446" t="str">
        <f t="shared" si="9"/>
        <v/>
      </c>
      <c r="Q56" s="446" t="str">
        <f t="shared" si="10"/>
        <v/>
      </c>
      <c r="R56" s="446" t="str">
        <f t="shared" si="11"/>
        <v/>
      </c>
    </row>
    <row r="57" spans="1:18" ht="14.25" customHeight="1">
      <c r="A57" s="569"/>
      <c r="B57" s="251"/>
      <c r="C57" s="566"/>
      <c r="D57" s="251"/>
      <c r="E57" s="251"/>
      <c r="F57" s="251"/>
      <c r="G57" s="251"/>
      <c r="H57" s="251"/>
      <c r="I57" s="251"/>
      <c r="J57" s="567"/>
      <c r="K57" s="568"/>
      <c r="L57" s="568"/>
      <c r="M57" s="568"/>
      <c r="N57" s="220"/>
      <c r="O57" s="564"/>
      <c r="P57" s="564"/>
      <c r="Q57" s="564"/>
      <c r="R57" s="564"/>
    </row>
    <row r="58" spans="1:18" ht="15.75" customHeight="1">
      <c r="A58" s="231"/>
      <c r="B58" s="232"/>
      <c r="C58" s="232"/>
      <c r="D58" s="232"/>
      <c r="E58" s="232"/>
      <c r="F58" s="232"/>
      <c r="G58" s="232"/>
      <c r="H58" s="232"/>
      <c r="I58" s="232"/>
      <c r="J58" s="628" t="s">
        <v>1512</v>
      </c>
      <c r="K58" s="628"/>
      <c r="L58" s="628"/>
      <c r="M58" s="628"/>
      <c r="N58" s="68"/>
    </row>
    <row r="59" spans="1:18" ht="17.25" customHeight="1">
      <c r="A59" s="233" t="s">
        <v>235</v>
      </c>
      <c r="B59" s="232"/>
      <c r="C59" s="232"/>
      <c r="D59" s="232"/>
      <c r="E59" s="232"/>
      <c r="F59" s="232"/>
      <c r="G59" s="232"/>
      <c r="H59" s="232"/>
      <c r="I59" s="232"/>
      <c r="J59" s="598" t="s">
        <v>236</v>
      </c>
      <c r="K59" s="598"/>
      <c r="L59" s="598"/>
      <c r="M59" s="598"/>
      <c r="N59" s="122"/>
    </row>
    <row r="60" spans="1:18" ht="17.25" customHeight="1">
      <c r="A60" s="233"/>
      <c r="B60" s="232"/>
      <c r="C60" s="232"/>
      <c r="D60" s="232"/>
      <c r="E60" s="232"/>
      <c r="F60" s="232"/>
      <c r="G60" s="232"/>
      <c r="H60" s="232"/>
      <c r="I60" s="232"/>
      <c r="J60" s="603"/>
      <c r="K60" s="603"/>
      <c r="L60" s="603"/>
      <c r="M60" s="603"/>
      <c r="N60" s="122"/>
    </row>
    <row r="61" spans="1:18" ht="17.25" customHeight="1">
      <c r="A61" s="233"/>
      <c r="B61" s="232"/>
      <c r="C61" s="232"/>
      <c r="D61" s="232"/>
      <c r="E61" s="232"/>
      <c r="F61" s="232"/>
      <c r="G61" s="232"/>
      <c r="H61" s="232"/>
      <c r="I61" s="232"/>
      <c r="J61" s="232"/>
      <c r="K61" s="232"/>
      <c r="L61" s="232"/>
      <c r="M61" s="232"/>
      <c r="N61" s="63"/>
    </row>
    <row r="62" spans="1:18" ht="17.25" customHeight="1">
      <c r="A62" s="233"/>
      <c r="B62" s="232"/>
      <c r="C62" s="232"/>
      <c r="D62" s="232"/>
      <c r="E62" s="232"/>
      <c r="F62" s="232"/>
      <c r="G62" s="232"/>
      <c r="H62" s="232"/>
      <c r="I62" s="232"/>
      <c r="J62" s="232"/>
      <c r="K62" s="232"/>
      <c r="L62" s="232"/>
      <c r="M62" s="232"/>
      <c r="N62" s="63"/>
    </row>
    <row r="63" spans="1:18" ht="17.25" customHeight="1">
      <c r="A63" s="235"/>
      <c r="B63" s="232"/>
      <c r="C63" s="232"/>
      <c r="D63" s="232"/>
      <c r="E63" s="232"/>
      <c r="F63" s="232"/>
      <c r="G63" s="232"/>
      <c r="H63" s="232"/>
      <c r="I63" s="232"/>
      <c r="J63" s="232"/>
      <c r="K63" s="232"/>
      <c r="L63" s="232"/>
      <c r="M63" s="236"/>
      <c r="N63" s="81"/>
    </row>
    <row r="64" spans="1:18" ht="17.25" customHeight="1">
      <c r="A64" s="233"/>
      <c r="B64" s="232"/>
      <c r="C64" s="232"/>
      <c r="D64" s="232"/>
      <c r="E64" s="232"/>
      <c r="F64" s="232"/>
      <c r="G64" s="232"/>
      <c r="H64" s="232"/>
      <c r="I64" s="232"/>
      <c r="J64" s="603" t="s">
        <v>1494</v>
      </c>
      <c r="K64" s="603"/>
      <c r="L64" s="603"/>
      <c r="M64" s="603"/>
      <c r="N64" s="122"/>
    </row>
    <row r="65" spans="1:18" ht="17.25" customHeight="1">
      <c r="A65" s="69"/>
      <c r="B65" s="63"/>
      <c r="C65" s="63"/>
      <c r="D65" s="63"/>
      <c r="E65" s="63"/>
      <c r="F65" s="63"/>
      <c r="G65" s="63"/>
      <c r="H65" s="63"/>
      <c r="I65" s="63"/>
      <c r="J65" s="99"/>
      <c r="K65" s="69"/>
      <c r="L65" s="69"/>
      <c r="M65" s="69"/>
      <c r="N65" s="87"/>
    </row>
    <row r="66" spans="1:18" ht="15.75">
      <c r="A66" s="37"/>
      <c r="B66" s="63"/>
      <c r="C66" s="63"/>
      <c r="D66" s="63"/>
      <c r="E66" s="63"/>
      <c r="F66" s="63"/>
      <c r="G66" s="63"/>
      <c r="H66" s="63"/>
      <c r="I66" s="63"/>
      <c r="J66" s="63"/>
    </row>
    <row r="67" spans="1:18" ht="15.75" customHeight="1">
      <c r="A67" s="31" t="s">
        <v>277</v>
      </c>
      <c r="B67" s="580" t="s">
        <v>274</v>
      </c>
      <c r="C67" s="580"/>
      <c r="D67" s="580"/>
      <c r="E67" s="580"/>
      <c r="F67" s="580"/>
      <c r="G67" s="580"/>
      <c r="H67" s="580"/>
      <c r="I67" s="580"/>
      <c r="J67" s="580"/>
      <c r="K67" s="237" t="s">
        <v>207</v>
      </c>
      <c r="L67" s="237"/>
      <c r="M67" s="237"/>
      <c r="N67" s="32"/>
      <c r="O67" s="32"/>
    </row>
    <row r="68" spans="1:18" ht="15.75">
      <c r="A68" s="34" t="s">
        <v>110</v>
      </c>
      <c r="B68" s="598" t="s">
        <v>71</v>
      </c>
      <c r="C68" s="598"/>
      <c r="D68" s="598"/>
      <c r="E68" s="598"/>
      <c r="F68" s="617"/>
      <c r="G68" s="617"/>
      <c r="H68" s="617"/>
      <c r="I68" s="617"/>
      <c r="J68" s="617"/>
      <c r="K68" s="237" t="str">
        <f>Bia!$C$10</f>
        <v>Tr.CĐ Kỹ thuật Lý Tự Trọng TP HCM</v>
      </c>
      <c r="L68" s="239"/>
      <c r="M68" s="239"/>
      <c r="N68" s="33"/>
      <c r="O68" s="33"/>
    </row>
    <row r="69" spans="1:18">
      <c r="A69" s="34" t="s">
        <v>111</v>
      </c>
      <c r="B69" s="231"/>
      <c r="C69" s="231"/>
      <c r="D69" s="231"/>
      <c r="E69" s="231"/>
      <c r="F69" s="231"/>
      <c r="G69" s="231"/>
      <c r="H69" s="231"/>
      <c r="I69" s="231"/>
      <c r="J69" s="231"/>
      <c r="K69" s="241"/>
      <c r="L69" s="241"/>
      <c r="M69" s="241"/>
      <c r="N69" s="110"/>
      <c r="O69" s="110"/>
    </row>
    <row r="70" spans="1:18" ht="14.25" customHeight="1">
      <c r="A70" s="34" t="s">
        <v>112</v>
      </c>
      <c r="B70" s="231"/>
      <c r="C70" s="629" t="s">
        <v>205</v>
      </c>
      <c r="D70" s="629"/>
      <c r="E70" s="629"/>
      <c r="F70" s="629"/>
      <c r="G70" s="629"/>
      <c r="H70" s="629"/>
      <c r="I70" s="629"/>
      <c r="J70" s="241"/>
      <c r="K70" s="241"/>
      <c r="L70" s="241"/>
      <c r="M70" s="241"/>
      <c r="N70" s="110"/>
      <c r="O70" s="110"/>
    </row>
    <row r="71" spans="1:18" ht="15.75">
      <c r="A71" s="35" t="s">
        <v>208</v>
      </c>
      <c r="B71" s="235"/>
      <c r="C71" s="235"/>
      <c r="D71" s="235"/>
      <c r="E71" s="235"/>
      <c r="F71" s="235"/>
      <c r="G71" s="235"/>
      <c r="H71" s="235"/>
      <c r="I71" s="235"/>
      <c r="J71" s="235"/>
      <c r="K71" s="241"/>
      <c r="L71" s="241"/>
      <c r="M71" s="241"/>
      <c r="N71" s="110"/>
      <c r="O71" s="110"/>
    </row>
    <row r="72" spans="1:18" ht="15.75">
      <c r="A72" s="63"/>
      <c r="B72" s="235"/>
      <c r="C72" s="245"/>
      <c r="D72" s="243"/>
      <c r="E72" s="243"/>
      <c r="F72" s="243"/>
      <c r="G72" s="243"/>
      <c r="H72" s="243"/>
      <c r="I72" s="243"/>
      <c r="J72" s="243"/>
      <c r="K72" s="246"/>
      <c r="L72" s="246"/>
      <c r="M72" s="246"/>
      <c r="N72" s="82"/>
      <c r="O72" s="82"/>
    </row>
    <row r="73" spans="1:18" ht="25.5">
      <c r="A73" s="83"/>
      <c r="B73" s="100" t="s">
        <v>243</v>
      </c>
      <c r="C73" s="84" t="s">
        <v>176</v>
      </c>
      <c r="D73" s="612" t="s">
        <v>185</v>
      </c>
      <c r="E73" s="613"/>
      <c r="F73" s="614"/>
      <c r="G73" s="85" t="s">
        <v>247</v>
      </c>
      <c r="H73" s="86"/>
      <c r="I73" s="86"/>
      <c r="J73" s="86"/>
      <c r="K73" s="609" t="s">
        <v>169</v>
      </c>
      <c r="L73" s="610"/>
      <c r="M73" s="611"/>
      <c r="N73" s="87"/>
    </row>
    <row r="74" spans="1:18" ht="15" customHeight="1">
      <c r="A74" s="88"/>
      <c r="B74" s="84" t="s">
        <v>244</v>
      </c>
      <c r="C74" s="84" t="s">
        <v>245</v>
      </c>
      <c r="D74" s="13" t="s">
        <v>160</v>
      </c>
      <c r="E74" s="615" t="s">
        <v>184</v>
      </c>
      <c r="F74" s="616"/>
      <c r="G74" s="12" t="s">
        <v>248</v>
      </c>
      <c r="H74" s="12" t="s">
        <v>248</v>
      </c>
      <c r="I74" s="12" t="s">
        <v>248</v>
      </c>
      <c r="J74" s="12" t="s">
        <v>248</v>
      </c>
      <c r="K74" s="89"/>
      <c r="L74" s="39"/>
      <c r="M74" s="90"/>
      <c r="N74" s="87"/>
    </row>
    <row r="75" spans="1:18" ht="15.75">
      <c r="A75" s="88"/>
      <c r="B75" s="84"/>
      <c r="C75" s="84"/>
      <c r="D75" s="84"/>
      <c r="E75" s="13" t="s">
        <v>176</v>
      </c>
      <c r="F75" s="13" t="s">
        <v>246</v>
      </c>
      <c r="G75" s="13" t="s">
        <v>249</v>
      </c>
      <c r="H75" s="13" t="s">
        <v>250</v>
      </c>
      <c r="I75" s="13" t="s">
        <v>251</v>
      </c>
      <c r="J75" s="13" t="s">
        <v>252</v>
      </c>
      <c r="K75" s="91"/>
      <c r="L75" s="92"/>
      <c r="M75" s="93"/>
      <c r="N75" s="87"/>
    </row>
    <row r="76" spans="1:18">
      <c r="A76" s="58" t="s">
        <v>147</v>
      </c>
      <c r="B76" s="58">
        <v>1</v>
      </c>
      <c r="C76" s="58">
        <v>2</v>
      </c>
      <c r="D76" s="58">
        <v>3</v>
      </c>
      <c r="E76" s="58">
        <v>4</v>
      </c>
      <c r="F76" s="58">
        <v>5</v>
      </c>
      <c r="G76" s="58">
        <v>6</v>
      </c>
      <c r="H76" s="58">
        <v>7</v>
      </c>
      <c r="I76" s="58">
        <v>8</v>
      </c>
      <c r="J76" s="58">
        <v>9</v>
      </c>
      <c r="K76" s="618">
        <v>10</v>
      </c>
      <c r="L76" s="619"/>
      <c r="M76" s="620"/>
      <c r="N76" s="87"/>
    </row>
    <row r="77" spans="1:18" ht="13.5" customHeight="1">
      <c r="A77" s="221" t="s">
        <v>253</v>
      </c>
      <c r="B77" s="460"/>
      <c r="C77" s="461">
        <f t="shared" ref="C77:J77" si="14">SUM(C78,C80)</f>
        <v>1382</v>
      </c>
      <c r="D77" s="461">
        <f t="shared" si="14"/>
        <v>1</v>
      </c>
      <c r="E77" s="461">
        <f t="shared" si="14"/>
        <v>1</v>
      </c>
      <c r="F77" s="461">
        <f t="shared" si="14"/>
        <v>0</v>
      </c>
      <c r="G77" s="461">
        <f t="shared" si="14"/>
        <v>1239</v>
      </c>
      <c r="H77" s="461">
        <f t="shared" si="14"/>
        <v>0</v>
      </c>
      <c r="I77" s="461">
        <f t="shared" si="14"/>
        <v>0</v>
      </c>
      <c r="J77" s="461">
        <f t="shared" si="14"/>
        <v>0</v>
      </c>
      <c r="K77" s="222"/>
      <c r="L77" s="223"/>
      <c r="M77" s="224"/>
      <c r="N77" s="87"/>
      <c r="O77" s="446" t="str">
        <f>IF(OR(C77&lt;D77,C77&lt;F77,C77&lt;E77),"Er","")</f>
        <v/>
      </c>
      <c r="P77" s="446" t="str">
        <f>IF(OR(C77&lt;D77,D77&lt;F77),"Er","")</f>
        <v/>
      </c>
      <c r="Q77" s="446" t="str">
        <f>IF(OR(C77&lt;E77,E77&lt;F77),"Er","")</f>
        <v/>
      </c>
      <c r="R77" s="446" t="str">
        <f>IF(OR(C77&lt;F77,D77&lt;F77,E77&lt;F77),"Er","")</f>
        <v/>
      </c>
    </row>
    <row r="78" spans="1:18" ht="13.5" customHeight="1">
      <c r="A78" s="258" t="s">
        <v>278</v>
      </c>
      <c r="B78" s="460"/>
      <c r="C78" s="461">
        <f t="shared" ref="C78:J78" si="15">SUM(C79:C79)</f>
        <v>0</v>
      </c>
      <c r="D78" s="461">
        <f t="shared" si="15"/>
        <v>0</v>
      </c>
      <c r="E78" s="461">
        <f t="shared" si="15"/>
        <v>0</v>
      </c>
      <c r="F78" s="461">
        <f t="shared" si="15"/>
        <v>0</v>
      </c>
      <c r="G78" s="461">
        <f t="shared" si="15"/>
        <v>0</v>
      </c>
      <c r="H78" s="461">
        <f t="shared" si="15"/>
        <v>0</v>
      </c>
      <c r="I78" s="461">
        <f t="shared" si="15"/>
        <v>0</v>
      </c>
      <c r="J78" s="461">
        <f t="shared" si="15"/>
        <v>0</v>
      </c>
      <c r="K78" s="216"/>
      <c r="L78" s="217"/>
      <c r="M78" s="218"/>
      <c r="N78" s="87"/>
      <c r="O78" s="446" t="str">
        <f t="shared" ref="O78:O85" si="16">IF(OR(C78&lt;D78,C78&lt;F78,C78&lt;E78),"Er","")</f>
        <v/>
      </c>
      <c r="P78" s="446" t="str">
        <f t="shared" ref="P78:P85" si="17">IF(OR(C78&lt;D78,D78&lt;F78),"Er","")</f>
        <v/>
      </c>
      <c r="Q78" s="446" t="str">
        <f t="shared" ref="Q78:Q85" si="18">IF(OR(C78&lt;E78,E78&lt;F78),"Er","")</f>
        <v/>
      </c>
      <c r="R78" s="446" t="str">
        <f t="shared" ref="R78:R85" si="19">IF(OR(C78&lt;F78,D78&lt;F78,E78&lt;F78),"Er","")</f>
        <v/>
      </c>
    </row>
    <row r="79" spans="1:18" ht="13.5" customHeight="1">
      <c r="A79" s="204" t="s">
        <v>254</v>
      </c>
      <c r="B79" s="462" t="s">
        <v>151</v>
      </c>
      <c r="C79" s="462" t="s">
        <v>151</v>
      </c>
      <c r="D79" s="462" t="s">
        <v>151</v>
      </c>
      <c r="E79" s="462" t="s">
        <v>151</v>
      </c>
      <c r="F79" s="462" t="s">
        <v>151</v>
      </c>
      <c r="G79" s="462" t="s">
        <v>151</v>
      </c>
      <c r="H79" s="462" t="s">
        <v>151</v>
      </c>
      <c r="I79" s="462" t="s">
        <v>151</v>
      </c>
      <c r="J79" s="462" t="s">
        <v>151</v>
      </c>
      <c r="K79" s="205"/>
      <c r="L79" s="206"/>
      <c r="M79" s="207"/>
      <c r="N79" s="87"/>
      <c r="O79" s="446" t="str">
        <f t="shared" si="16"/>
        <v/>
      </c>
      <c r="P79" s="446" t="str">
        <f t="shared" si="17"/>
        <v/>
      </c>
      <c r="Q79" s="446" t="str">
        <f t="shared" si="18"/>
        <v/>
      </c>
      <c r="R79" s="446" t="str">
        <f t="shared" si="19"/>
        <v/>
      </c>
    </row>
    <row r="80" spans="1:18" ht="13.5" customHeight="1">
      <c r="A80" s="258" t="s">
        <v>279</v>
      </c>
      <c r="B80" s="460"/>
      <c r="C80" s="461">
        <f t="shared" ref="C80:J80" si="20">SUM(C81:C85)</f>
        <v>1382</v>
      </c>
      <c r="D80" s="461">
        <f t="shared" si="20"/>
        <v>1</v>
      </c>
      <c r="E80" s="461">
        <f t="shared" si="20"/>
        <v>1</v>
      </c>
      <c r="F80" s="461">
        <f t="shared" si="20"/>
        <v>0</v>
      </c>
      <c r="G80" s="461">
        <f t="shared" si="20"/>
        <v>1239</v>
      </c>
      <c r="H80" s="461">
        <f t="shared" si="20"/>
        <v>0</v>
      </c>
      <c r="I80" s="461">
        <f t="shared" si="20"/>
        <v>0</v>
      </c>
      <c r="J80" s="461">
        <f t="shared" si="20"/>
        <v>0</v>
      </c>
      <c r="K80" s="250" t="s">
        <v>280</v>
      </c>
      <c r="L80" s="217"/>
      <c r="M80" s="218"/>
      <c r="N80" s="87"/>
      <c r="O80" s="446" t="str">
        <f t="shared" si="16"/>
        <v/>
      </c>
      <c r="P80" s="446" t="str">
        <f t="shared" si="17"/>
        <v/>
      </c>
      <c r="Q80" s="446" t="str">
        <f t="shared" si="18"/>
        <v/>
      </c>
      <c r="R80" s="446" t="str">
        <f t="shared" si="19"/>
        <v/>
      </c>
    </row>
    <row r="81" spans="1:18" ht="13.5" customHeight="1">
      <c r="A81" s="204" t="s">
        <v>254</v>
      </c>
      <c r="B81" s="225"/>
      <c r="C81" s="447"/>
      <c r="D81" s="199"/>
      <c r="E81" s="199"/>
      <c r="F81" s="199"/>
      <c r="G81" s="199"/>
      <c r="H81" s="199"/>
      <c r="I81" s="199"/>
      <c r="J81" s="199"/>
      <c r="K81" s="205"/>
      <c r="L81" s="206"/>
      <c r="M81" s="207"/>
      <c r="N81" s="87"/>
      <c r="O81" s="446" t="str">
        <f t="shared" si="16"/>
        <v/>
      </c>
      <c r="P81" s="446" t="str">
        <f t="shared" si="17"/>
        <v/>
      </c>
      <c r="Q81" s="446" t="str">
        <f t="shared" si="18"/>
        <v/>
      </c>
      <c r="R81" s="446" t="str">
        <f t="shared" si="19"/>
        <v/>
      </c>
    </row>
    <row r="82" spans="1:18" ht="13.5" customHeight="1">
      <c r="A82" s="716" t="s">
        <v>1515</v>
      </c>
      <c r="B82" s="717"/>
      <c r="C82" s="573">
        <v>143</v>
      </c>
      <c r="D82" s="717">
        <v>1</v>
      </c>
      <c r="E82" s="717">
        <v>1</v>
      </c>
      <c r="F82" s="717">
        <v>0</v>
      </c>
      <c r="G82" s="717"/>
      <c r="H82" s="717"/>
      <c r="I82" s="717"/>
      <c r="J82" s="717"/>
      <c r="K82" s="205" t="s">
        <v>1518</v>
      </c>
      <c r="L82" s="206"/>
      <c r="M82" s="207"/>
      <c r="N82" s="87"/>
      <c r="O82" s="446" t="str">
        <f t="shared" si="16"/>
        <v/>
      </c>
      <c r="P82" s="446" t="str">
        <f t="shared" si="17"/>
        <v/>
      </c>
      <c r="Q82" s="446" t="str">
        <f t="shared" si="18"/>
        <v/>
      </c>
      <c r="R82" s="446" t="str">
        <f t="shared" si="19"/>
        <v/>
      </c>
    </row>
    <row r="83" spans="1:18" ht="13.5" customHeight="1">
      <c r="A83" s="204" t="s">
        <v>1516</v>
      </c>
      <c r="B83" s="199"/>
      <c r="C83" s="573">
        <v>129</v>
      </c>
      <c r="D83" s="199"/>
      <c r="E83" s="199"/>
      <c r="F83" s="199"/>
      <c r="G83" s="199">
        <v>129</v>
      </c>
      <c r="H83" s="199"/>
      <c r="I83" s="199"/>
      <c r="J83" s="199"/>
      <c r="K83" s="210"/>
      <c r="L83" s="206"/>
      <c r="M83" s="207"/>
      <c r="N83" s="87"/>
      <c r="O83" s="446" t="str">
        <f t="shared" si="16"/>
        <v/>
      </c>
      <c r="P83" s="446" t="str">
        <f t="shared" si="17"/>
        <v/>
      </c>
      <c r="Q83" s="446" t="str">
        <f t="shared" si="18"/>
        <v/>
      </c>
      <c r="R83" s="446" t="str">
        <f t="shared" si="19"/>
        <v/>
      </c>
    </row>
    <row r="84" spans="1:18" ht="13.5" customHeight="1">
      <c r="A84" s="204" t="s">
        <v>83</v>
      </c>
      <c r="B84" s="199"/>
      <c r="C84" s="573">
        <v>11</v>
      </c>
      <c r="D84" s="199"/>
      <c r="E84" s="199"/>
      <c r="F84" s="199"/>
      <c r="G84" s="199">
        <v>11</v>
      </c>
      <c r="H84" s="199"/>
      <c r="I84" s="199"/>
      <c r="J84" s="199"/>
      <c r="K84" s="210"/>
      <c r="L84" s="206"/>
      <c r="M84" s="207"/>
      <c r="N84" s="87"/>
      <c r="O84" s="446" t="str">
        <f t="shared" ref="O84" si="21">IF(OR(C84&lt;D84,C84&lt;F84,C84&lt;E84),"Er","")</f>
        <v/>
      </c>
      <c r="P84" s="446" t="str">
        <f t="shared" ref="P84" si="22">IF(OR(C84&lt;D84,D84&lt;F84),"Er","")</f>
        <v/>
      </c>
      <c r="Q84" s="446" t="str">
        <f t="shared" ref="Q84" si="23">IF(OR(C84&lt;E84,E84&lt;F84),"Er","")</f>
        <v/>
      </c>
      <c r="R84" s="446" t="str">
        <f t="shared" ref="R84" si="24">IF(OR(C84&lt;F84,D84&lt;F84,E84&lt;F84),"Er","")</f>
        <v/>
      </c>
    </row>
    <row r="85" spans="1:18" ht="13.5" customHeight="1">
      <c r="A85" s="204" t="s">
        <v>1517</v>
      </c>
      <c r="B85" s="199"/>
      <c r="C85" s="573">
        <v>1099</v>
      </c>
      <c r="D85" s="199"/>
      <c r="E85" s="199"/>
      <c r="F85" s="199"/>
      <c r="G85" s="199">
        <v>1099</v>
      </c>
      <c r="H85" s="199"/>
      <c r="I85" s="199"/>
      <c r="J85" s="199"/>
      <c r="K85" s="210"/>
      <c r="L85" s="206"/>
      <c r="M85" s="207"/>
      <c r="N85" s="87"/>
      <c r="O85" s="446" t="str">
        <f t="shared" si="16"/>
        <v/>
      </c>
      <c r="P85" s="446" t="str">
        <f t="shared" si="17"/>
        <v/>
      </c>
      <c r="Q85" s="446" t="str">
        <f t="shared" si="18"/>
        <v/>
      </c>
      <c r="R85" s="446" t="str">
        <f t="shared" si="19"/>
        <v/>
      </c>
    </row>
    <row r="86" spans="1:18" ht="13.5" customHeight="1">
      <c r="A86" s="235"/>
      <c r="B86" s="251"/>
      <c r="C86" s="566"/>
      <c r="D86" s="251"/>
      <c r="E86" s="251"/>
      <c r="F86" s="251"/>
      <c r="G86" s="251"/>
      <c r="H86" s="251"/>
      <c r="I86" s="251"/>
      <c r="J86" s="251"/>
      <c r="K86" s="235"/>
      <c r="L86" s="235"/>
      <c r="M86" s="235"/>
      <c r="N86" s="220"/>
      <c r="O86" s="564"/>
      <c r="P86" s="564"/>
      <c r="Q86" s="564"/>
      <c r="R86" s="564"/>
    </row>
    <row r="87" spans="1:18" ht="15.75" customHeight="1">
      <c r="A87" s="231"/>
      <c r="B87" s="232"/>
      <c r="C87" s="232"/>
      <c r="D87" s="232"/>
      <c r="E87" s="232"/>
      <c r="F87" s="232"/>
      <c r="G87" s="232"/>
      <c r="H87" s="232"/>
      <c r="I87" s="232"/>
      <c r="J87" s="628" t="s">
        <v>1512</v>
      </c>
      <c r="K87" s="628"/>
      <c r="L87" s="628"/>
      <c r="M87" s="628"/>
      <c r="N87" s="68"/>
    </row>
    <row r="88" spans="1:18" ht="15.75" customHeight="1">
      <c r="A88" s="233" t="s">
        <v>235</v>
      </c>
      <c r="B88" s="232"/>
      <c r="C88" s="232"/>
      <c r="D88" s="232"/>
      <c r="E88" s="232"/>
      <c r="F88" s="232"/>
      <c r="G88" s="232"/>
      <c r="H88" s="232"/>
      <c r="I88" s="232"/>
      <c r="J88" s="598" t="s">
        <v>236</v>
      </c>
      <c r="K88" s="598"/>
      <c r="L88" s="598"/>
      <c r="M88" s="598"/>
      <c r="N88" s="122"/>
    </row>
    <row r="89" spans="1:18" ht="15.75" customHeight="1">
      <c r="A89" s="233"/>
      <c r="B89" s="232"/>
      <c r="C89" s="232"/>
      <c r="D89" s="232"/>
      <c r="E89" s="232"/>
      <c r="F89" s="232"/>
      <c r="G89" s="232"/>
      <c r="H89" s="232"/>
      <c r="I89" s="232"/>
      <c r="J89" s="603"/>
      <c r="K89" s="603"/>
      <c r="L89" s="603"/>
      <c r="M89" s="603"/>
      <c r="N89" s="122"/>
    </row>
    <row r="90" spans="1:18" ht="15.75">
      <c r="A90" s="233"/>
      <c r="B90" s="232"/>
      <c r="C90" s="232"/>
      <c r="D90" s="232"/>
      <c r="E90" s="232"/>
      <c r="F90" s="232"/>
      <c r="G90" s="232"/>
      <c r="H90" s="232"/>
      <c r="I90" s="232"/>
      <c r="J90" s="232"/>
      <c r="K90" s="232"/>
      <c r="L90" s="232"/>
      <c r="M90" s="232"/>
      <c r="N90" s="63"/>
    </row>
    <row r="91" spans="1:18" ht="15.75">
      <c r="A91" s="233"/>
      <c r="B91" s="232"/>
      <c r="C91" s="232"/>
      <c r="D91" s="232"/>
      <c r="E91" s="232"/>
      <c r="F91" s="232"/>
      <c r="G91" s="232"/>
      <c r="H91" s="232"/>
      <c r="I91" s="232"/>
      <c r="J91" s="232"/>
      <c r="K91" s="232"/>
      <c r="L91" s="232"/>
      <c r="M91" s="232"/>
      <c r="N91" s="63"/>
    </row>
    <row r="92" spans="1:18" ht="15.75">
      <c r="A92" s="235"/>
      <c r="B92" s="232"/>
      <c r="C92" s="232"/>
      <c r="D92" s="232"/>
      <c r="E92" s="232"/>
      <c r="F92" s="232"/>
      <c r="G92" s="232"/>
      <c r="H92" s="232"/>
      <c r="I92" s="232"/>
      <c r="J92" s="232"/>
      <c r="K92" s="232"/>
      <c r="L92" s="232"/>
      <c r="M92" s="236"/>
      <c r="N92" s="81"/>
    </row>
    <row r="93" spans="1:18" ht="15.75" customHeight="1">
      <c r="A93" s="233"/>
      <c r="B93" s="232"/>
      <c r="C93" s="232"/>
      <c r="D93" s="232"/>
      <c r="E93" s="232"/>
      <c r="F93" s="232"/>
      <c r="G93" s="232"/>
      <c r="H93" s="232"/>
      <c r="I93" s="232"/>
      <c r="J93" s="603" t="s">
        <v>1508</v>
      </c>
      <c r="K93" s="603"/>
      <c r="L93" s="603"/>
      <c r="M93" s="603"/>
      <c r="N93" s="122"/>
    </row>
    <row r="94" spans="1:18" ht="15.75">
      <c r="A94" s="69"/>
      <c r="B94" s="63"/>
      <c r="C94" s="63"/>
      <c r="D94" s="63"/>
      <c r="E94" s="63"/>
      <c r="F94" s="63"/>
      <c r="G94" s="63"/>
      <c r="H94" s="63"/>
      <c r="I94" s="63"/>
      <c r="J94" s="99"/>
      <c r="K94" s="69"/>
      <c r="L94" s="69"/>
      <c r="M94" s="69"/>
      <c r="N94" s="87"/>
    </row>
    <row r="95" spans="1:18" ht="15.75">
      <c r="A95" s="69"/>
      <c r="B95" s="63"/>
      <c r="C95" s="63"/>
      <c r="D95" s="63"/>
      <c r="E95" s="63"/>
      <c r="F95" s="63"/>
      <c r="G95" s="63"/>
      <c r="H95" s="63"/>
      <c r="I95" s="63"/>
      <c r="J95" s="99"/>
      <c r="K95" s="69"/>
      <c r="L95" s="69"/>
      <c r="M95" s="69"/>
      <c r="N95" s="87"/>
    </row>
    <row r="96" spans="1:18" ht="17.25" customHeight="1">
      <c r="A96" s="31" t="s">
        <v>281</v>
      </c>
      <c r="B96" s="580" t="s">
        <v>282</v>
      </c>
      <c r="C96" s="580"/>
      <c r="D96" s="580"/>
      <c r="E96" s="580"/>
      <c r="F96" s="580"/>
      <c r="G96" s="580"/>
      <c r="H96" s="580"/>
      <c r="I96" s="580"/>
      <c r="J96" s="580"/>
      <c r="K96" s="237" t="s">
        <v>207</v>
      </c>
      <c r="L96" s="237"/>
      <c r="M96" s="237"/>
      <c r="N96" s="32"/>
      <c r="O96" s="32"/>
    </row>
    <row r="97" spans="1:18" ht="15.75">
      <c r="A97" s="34" t="s">
        <v>110</v>
      </c>
      <c r="B97" s="598" t="s">
        <v>193</v>
      </c>
      <c r="C97" s="598"/>
      <c r="D97" s="598"/>
      <c r="E97" s="598"/>
      <c r="F97" s="617"/>
      <c r="G97" s="617"/>
      <c r="H97" s="617"/>
      <c r="I97" s="617"/>
      <c r="J97" s="617"/>
      <c r="K97" s="237" t="str">
        <f>Bia!C10</f>
        <v>Tr.CĐ Kỹ thuật Lý Tự Trọng TP HCM</v>
      </c>
      <c r="L97" s="239"/>
      <c r="M97" s="239"/>
      <c r="N97" s="33"/>
      <c r="O97" s="33"/>
    </row>
    <row r="98" spans="1:18" ht="15.75">
      <c r="A98" s="34" t="s">
        <v>111</v>
      </c>
      <c r="B98" s="598" t="s">
        <v>170</v>
      </c>
      <c r="C98" s="598"/>
      <c r="D98" s="598"/>
      <c r="E98" s="598"/>
      <c r="F98" s="598"/>
      <c r="G98" s="598"/>
      <c r="H98" s="598"/>
      <c r="I98" s="598"/>
      <c r="J98" s="598"/>
      <c r="K98" s="247"/>
      <c r="L98" s="247"/>
      <c r="M98" s="247"/>
      <c r="N98" s="87"/>
    </row>
    <row r="99" spans="1:18" ht="15.75" customHeight="1">
      <c r="A99" s="34" t="s">
        <v>112</v>
      </c>
      <c r="B99" s="231"/>
      <c r="C99" s="621" t="s">
        <v>171</v>
      </c>
      <c r="D99" s="621"/>
      <c r="E99" s="621"/>
      <c r="F99" s="621"/>
      <c r="G99" s="621"/>
      <c r="H99" s="621"/>
      <c r="I99" s="621"/>
      <c r="J99" s="248"/>
      <c r="K99" s="247"/>
      <c r="L99" s="247"/>
      <c r="M99" s="247"/>
      <c r="N99" s="87"/>
    </row>
    <row r="100" spans="1:18" ht="15.75">
      <c r="A100" s="35" t="s">
        <v>208</v>
      </c>
      <c r="B100" s="235"/>
      <c r="C100" s="235"/>
      <c r="D100" s="235"/>
      <c r="E100" s="235"/>
      <c r="F100" s="235"/>
      <c r="G100" s="235"/>
      <c r="H100" s="235"/>
      <c r="I100" s="235"/>
      <c r="J100" s="249"/>
      <c r="K100" s="247"/>
      <c r="L100" s="247"/>
      <c r="M100" s="247"/>
      <c r="N100" s="87"/>
    </row>
    <row r="101" spans="1:18" ht="15.75">
      <c r="A101" s="35"/>
      <c r="B101" s="571" t="s">
        <v>1503</v>
      </c>
      <c r="C101" s="235"/>
      <c r="D101" s="235"/>
      <c r="E101" s="235"/>
      <c r="F101" s="235"/>
      <c r="G101" s="235"/>
      <c r="H101" s="235"/>
      <c r="I101" s="235"/>
      <c r="J101" s="249"/>
      <c r="K101" s="247"/>
      <c r="L101" s="247"/>
      <c r="M101" s="247"/>
      <c r="N101" s="87"/>
    </row>
    <row r="102" spans="1:18" ht="15.75">
      <c r="A102" s="35"/>
      <c r="B102" s="235"/>
      <c r="C102" s="235"/>
      <c r="D102" s="235"/>
      <c r="E102" s="235"/>
      <c r="F102" s="235"/>
      <c r="G102" s="235"/>
      <c r="H102" s="235"/>
      <c r="I102" s="235"/>
      <c r="J102" s="249"/>
      <c r="K102" s="247"/>
      <c r="L102" s="247"/>
      <c r="M102" s="247"/>
      <c r="N102" s="87"/>
    </row>
    <row r="103" spans="1:18" ht="27.75" customHeight="1">
      <c r="A103" s="83"/>
      <c r="B103" s="100" t="s">
        <v>176</v>
      </c>
      <c r="C103" s="612" t="s">
        <v>185</v>
      </c>
      <c r="D103" s="613"/>
      <c r="E103" s="614"/>
      <c r="F103" s="624" t="s">
        <v>284</v>
      </c>
      <c r="G103" s="625"/>
      <c r="H103" s="626"/>
      <c r="I103" s="630" t="s">
        <v>169</v>
      </c>
      <c r="J103" s="631"/>
      <c r="K103" s="631"/>
      <c r="L103" s="631"/>
      <c r="M103" s="632"/>
      <c r="N103" s="102"/>
    </row>
    <row r="104" spans="1:18" ht="15.75" customHeight="1">
      <c r="A104" s="88"/>
      <c r="B104" s="84" t="s">
        <v>283</v>
      </c>
      <c r="C104" s="13" t="s">
        <v>160</v>
      </c>
      <c r="D104" s="615" t="s">
        <v>184</v>
      </c>
      <c r="E104" s="627"/>
      <c r="F104" s="72"/>
      <c r="G104" s="72"/>
      <c r="H104" s="12"/>
      <c r="I104" s="633"/>
      <c r="J104" s="633"/>
      <c r="K104" s="633"/>
      <c r="L104" s="633"/>
      <c r="M104" s="634"/>
      <c r="N104" s="102"/>
    </row>
    <row r="105" spans="1:18" ht="16.5" customHeight="1">
      <c r="A105" s="88"/>
      <c r="B105" s="103"/>
      <c r="C105" s="84"/>
      <c r="D105" s="13" t="s">
        <v>176</v>
      </c>
      <c r="E105" s="52" t="s">
        <v>285</v>
      </c>
      <c r="F105" s="73" t="s">
        <v>172</v>
      </c>
      <c r="G105" s="73" t="s">
        <v>173</v>
      </c>
      <c r="H105" s="14" t="s">
        <v>174</v>
      </c>
      <c r="I105" s="635"/>
      <c r="J105" s="635"/>
      <c r="K105" s="635"/>
      <c r="L105" s="635"/>
      <c r="M105" s="636"/>
      <c r="N105" s="102"/>
    </row>
    <row r="106" spans="1:18" ht="16.5" customHeight="1">
      <c r="A106" s="58" t="s">
        <v>147</v>
      </c>
      <c r="B106" s="58">
        <v>1</v>
      </c>
      <c r="C106" s="58">
        <v>2</v>
      </c>
      <c r="D106" s="58">
        <v>3</v>
      </c>
      <c r="E106" s="58">
        <v>4</v>
      </c>
      <c r="F106" s="59">
        <v>5</v>
      </c>
      <c r="G106" s="59">
        <v>6</v>
      </c>
      <c r="H106" s="59">
        <v>7</v>
      </c>
      <c r="I106" s="95"/>
      <c r="J106" s="622">
        <v>8</v>
      </c>
      <c r="K106" s="622"/>
      <c r="L106" s="622"/>
      <c r="M106" s="623"/>
    </row>
    <row r="107" spans="1:18" ht="18.75" customHeight="1">
      <c r="A107" s="24" t="s">
        <v>175</v>
      </c>
      <c r="B107" s="459">
        <f>B108</f>
        <v>0</v>
      </c>
      <c r="C107" s="459">
        <f>C108</f>
        <v>0</v>
      </c>
      <c r="D107" s="459">
        <f>D108</f>
        <v>0</v>
      </c>
      <c r="E107" s="459">
        <f>E108</f>
        <v>0</v>
      </c>
      <c r="F107" s="459"/>
      <c r="G107" s="459"/>
      <c r="H107" s="459"/>
      <c r="I107" s="222"/>
      <c r="J107" s="223"/>
      <c r="K107" s="223"/>
      <c r="L107" s="223"/>
      <c r="M107" s="224"/>
      <c r="O107" s="446" t="str">
        <f>IF(OR(B107&lt;C107,B107&lt;D107,B107&lt;E107),"Er","")</f>
        <v/>
      </c>
      <c r="P107" s="446" t="str">
        <f>IF(OR(B107&lt;C107,C107&lt;E107),"Er","")</f>
        <v/>
      </c>
      <c r="Q107" s="446" t="str">
        <f>IF(OR(B107&lt;D107,D107&lt;E107),"Er","")</f>
        <v/>
      </c>
      <c r="R107" s="446" t="str">
        <f>IF(OR(B107&lt;E107,C107&lt;E107,D107&lt;D107),"Er","")</f>
        <v/>
      </c>
    </row>
    <row r="108" spans="1:18" ht="18.75" customHeight="1">
      <c r="A108" s="25" t="s">
        <v>176</v>
      </c>
      <c r="B108" s="199"/>
      <c r="C108" s="199"/>
      <c r="D108" s="199"/>
      <c r="E108" s="199"/>
      <c r="F108" s="463" t="s">
        <v>151</v>
      </c>
      <c r="G108" s="463" t="s">
        <v>151</v>
      </c>
      <c r="H108" s="464" t="s">
        <v>151</v>
      </c>
      <c r="I108" s="250" t="s">
        <v>280</v>
      </c>
      <c r="J108" s="231"/>
      <c r="K108" s="251"/>
      <c r="L108" s="206"/>
      <c r="M108" s="207"/>
      <c r="O108" s="446" t="str">
        <f t="shared" ref="O108:O114" si="25">IF(OR(B108&lt;C108,B108&lt;D108,B108&lt;E108),"Er","")</f>
        <v/>
      </c>
      <c r="P108" s="446" t="str">
        <f t="shared" ref="P108:P114" si="26">IF(OR(B108&lt;C108,C108&lt;E108),"Er","")</f>
        <v/>
      </c>
      <c r="Q108" s="446" t="str">
        <f t="shared" ref="Q108:Q114" si="27">IF(OR(B108&lt;D108,D108&lt;E108),"Er","")</f>
        <v/>
      </c>
      <c r="R108" s="446" t="str">
        <f t="shared" ref="R108:R114" si="28">IF(OR(B108&lt;E108,C108&lt;E108,D108&lt;D108),"Er","")</f>
        <v/>
      </c>
    </row>
    <row r="109" spans="1:18" ht="18.75" customHeight="1">
      <c r="A109" s="14"/>
      <c r="B109" s="457"/>
      <c r="C109" s="457"/>
      <c r="D109" s="457"/>
      <c r="E109" s="457"/>
      <c r="F109" s="14"/>
      <c r="G109" s="73"/>
      <c r="H109" s="104"/>
      <c r="I109" s="252"/>
      <c r="J109" s="253"/>
      <c r="K109" s="254"/>
      <c r="L109" s="255"/>
      <c r="M109" s="256"/>
      <c r="O109" s="446" t="str">
        <f t="shared" si="25"/>
        <v/>
      </c>
      <c r="P109" s="446" t="str">
        <f t="shared" si="26"/>
        <v/>
      </c>
      <c r="Q109" s="446" t="str">
        <f t="shared" si="27"/>
        <v/>
      </c>
      <c r="R109" s="446" t="str">
        <f t="shared" si="28"/>
        <v/>
      </c>
    </row>
    <row r="110" spans="1:18" ht="18.75" customHeight="1">
      <c r="A110" s="24" t="s">
        <v>177</v>
      </c>
      <c r="B110" s="459">
        <f>B111</f>
        <v>0</v>
      </c>
      <c r="C110" s="459">
        <f t="shared" ref="C110:H110" si="29">C111</f>
        <v>0</v>
      </c>
      <c r="D110" s="459">
        <f t="shared" si="29"/>
        <v>0</v>
      </c>
      <c r="E110" s="459">
        <f t="shared" si="29"/>
        <v>0</v>
      </c>
      <c r="F110" s="459">
        <f t="shared" si="29"/>
        <v>0</v>
      </c>
      <c r="G110" s="459">
        <f t="shared" si="29"/>
        <v>0</v>
      </c>
      <c r="H110" s="459">
        <f t="shared" si="29"/>
        <v>0</v>
      </c>
      <c r="I110" s="216"/>
      <c r="J110" s="217"/>
      <c r="K110" s="217"/>
      <c r="L110" s="217"/>
      <c r="M110" s="218"/>
      <c r="O110" s="446" t="str">
        <f t="shared" si="25"/>
        <v/>
      </c>
      <c r="P110" s="446" t="str">
        <f t="shared" si="26"/>
        <v/>
      </c>
      <c r="Q110" s="446" t="str">
        <f t="shared" si="27"/>
        <v/>
      </c>
      <c r="R110" s="446" t="str">
        <f t="shared" si="28"/>
        <v/>
      </c>
    </row>
    <row r="111" spans="1:18" ht="18.75" customHeight="1">
      <c r="A111" s="25" t="s">
        <v>176</v>
      </c>
      <c r="B111" s="199"/>
      <c r="C111" s="199"/>
      <c r="D111" s="199"/>
      <c r="E111" s="199"/>
      <c r="F111" s="199"/>
      <c r="G111" s="453"/>
      <c r="H111" s="199"/>
      <c r="I111" s="210"/>
      <c r="J111" s="206"/>
      <c r="K111" s="206"/>
      <c r="L111" s="206"/>
      <c r="M111" s="207"/>
      <c r="O111" s="446" t="str">
        <f t="shared" si="25"/>
        <v/>
      </c>
      <c r="P111" s="446" t="str">
        <f t="shared" si="26"/>
        <v/>
      </c>
      <c r="Q111" s="446" t="str">
        <f t="shared" si="27"/>
        <v/>
      </c>
      <c r="R111" s="446" t="str">
        <f t="shared" si="28"/>
        <v/>
      </c>
    </row>
    <row r="112" spans="1:18" ht="18.75" customHeight="1">
      <c r="A112" s="26"/>
      <c r="B112" s="200"/>
      <c r="C112" s="200"/>
      <c r="D112" s="200"/>
      <c r="E112" s="200"/>
      <c r="F112" s="200"/>
      <c r="G112" s="454"/>
      <c r="H112" s="200"/>
      <c r="I112" s="212"/>
      <c r="J112" s="213"/>
      <c r="K112" s="213"/>
      <c r="L112" s="213"/>
      <c r="M112" s="214"/>
      <c r="O112" s="446" t="str">
        <f t="shared" si="25"/>
        <v/>
      </c>
      <c r="P112" s="446" t="str">
        <f t="shared" si="26"/>
        <v/>
      </c>
      <c r="Q112" s="446" t="str">
        <f t="shared" si="27"/>
        <v/>
      </c>
      <c r="R112" s="446" t="str">
        <f t="shared" si="28"/>
        <v/>
      </c>
    </row>
    <row r="113" spans="1:18" ht="18.75" customHeight="1">
      <c r="A113" s="24" t="s">
        <v>178</v>
      </c>
      <c r="B113" s="459">
        <f t="shared" ref="B113:H113" si="30">B114</f>
        <v>0</v>
      </c>
      <c r="C113" s="459">
        <f t="shared" si="30"/>
        <v>0</v>
      </c>
      <c r="D113" s="459">
        <f t="shared" si="30"/>
        <v>0</v>
      </c>
      <c r="E113" s="459">
        <f t="shared" si="30"/>
        <v>0</v>
      </c>
      <c r="F113" s="459">
        <f t="shared" si="30"/>
        <v>0</v>
      </c>
      <c r="G113" s="459">
        <f t="shared" si="30"/>
        <v>0</v>
      </c>
      <c r="H113" s="459">
        <f t="shared" si="30"/>
        <v>0</v>
      </c>
      <c r="I113" s="216"/>
      <c r="J113" s="217"/>
      <c r="K113" s="217"/>
      <c r="L113" s="217"/>
      <c r="M113" s="218"/>
      <c r="O113" s="446" t="str">
        <f t="shared" si="25"/>
        <v/>
      </c>
      <c r="P113" s="446" t="str">
        <f t="shared" si="26"/>
        <v/>
      </c>
      <c r="Q113" s="446" t="str">
        <f t="shared" si="27"/>
        <v/>
      </c>
      <c r="R113" s="446" t="str">
        <f t="shared" si="28"/>
        <v/>
      </c>
    </row>
    <row r="114" spans="1:18" ht="18.75" customHeight="1">
      <c r="A114" s="25" t="s">
        <v>176</v>
      </c>
      <c r="B114" s="199"/>
      <c r="C114" s="199"/>
      <c r="D114" s="199"/>
      <c r="E114" s="199"/>
      <c r="F114" s="199"/>
      <c r="G114" s="453"/>
      <c r="H114" s="199"/>
      <c r="I114" s="210"/>
      <c r="J114" s="206"/>
      <c r="K114" s="206"/>
      <c r="L114" s="206"/>
      <c r="M114" s="207"/>
      <c r="O114" s="446" t="str">
        <f t="shared" si="25"/>
        <v/>
      </c>
      <c r="P114" s="446" t="str">
        <f t="shared" si="26"/>
        <v/>
      </c>
      <c r="Q114" s="446" t="str">
        <f t="shared" si="27"/>
        <v/>
      </c>
      <c r="R114" s="446" t="str">
        <f t="shared" si="28"/>
        <v/>
      </c>
    </row>
    <row r="115" spans="1:18" ht="18.75" customHeight="1">
      <c r="A115" s="26"/>
      <c r="B115" s="200"/>
      <c r="C115" s="200"/>
      <c r="D115" s="200"/>
      <c r="E115" s="200"/>
      <c r="F115" s="200"/>
      <c r="G115" s="454"/>
      <c r="H115" s="200"/>
      <c r="I115" s="212"/>
      <c r="J115" s="213"/>
      <c r="K115" s="213"/>
      <c r="L115" s="213"/>
      <c r="M115" s="214"/>
    </row>
    <row r="116" spans="1:18" ht="18.75" customHeight="1">
      <c r="A116" s="235"/>
      <c r="B116" s="251"/>
      <c r="C116" s="251"/>
      <c r="D116" s="251"/>
      <c r="E116" s="251"/>
      <c r="F116" s="251"/>
      <c r="G116" s="251"/>
      <c r="H116" s="251"/>
      <c r="I116" s="235"/>
      <c r="J116" s="565"/>
      <c r="K116" s="565"/>
      <c r="L116" s="565"/>
      <c r="M116" s="565"/>
    </row>
    <row r="117" spans="1:18" ht="15.75" customHeight="1">
      <c r="A117" s="231"/>
      <c r="B117" s="232"/>
      <c r="C117" s="232"/>
      <c r="D117" s="232"/>
      <c r="E117" s="232"/>
      <c r="F117" s="232"/>
      <c r="G117" s="232"/>
      <c r="H117" s="232"/>
      <c r="I117" s="232"/>
      <c r="J117" s="628" t="s">
        <v>1512</v>
      </c>
      <c r="K117" s="628"/>
      <c r="L117" s="628"/>
      <c r="M117" s="628"/>
    </row>
    <row r="118" spans="1:18" ht="15.75" customHeight="1">
      <c r="A118" s="233" t="s">
        <v>235</v>
      </c>
      <c r="B118" s="232"/>
      <c r="C118" s="232"/>
      <c r="D118" s="232"/>
      <c r="E118" s="232"/>
      <c r="F118" s="232"/>
      <c r="G118" s="232"/>
      <c r="H118" s="232"/>
      <c r="I118" s="232"/>
      <c r="J118" s="598" t="s">
        <v>236</v>
      </c>
      <c r="K118" s="598"/>
      <c r="L118" s="598"/>
      <c r="M118" s="598"/>
      <c r="N118" s="122"/>
    </row>
    <row r="119" spans="1:18" ht="15.75" customHeight="1">
      <c r="A119" s="233"/>
      <c r="B119" s="232"/>
      <c r="C119" s="232"/>
      <c r="D119" s="232"/>
      <c r="E119" s="232"/>
      <c r="F119" s="232"/>
      <c r="G119" s="232"/>
      <c r="H119" s="232"/>
      <c r="I119" s="232"/>
      <c r="J119" s="603"/>
      <c r="K119" s="603"/>
      <c r="L119" s="603"/>
      <c r="M119" s="603"/>
      <c r="N119" s="122"/>
    </row>
    <row r="120" spans="1:18" ht="15.75">
      <c r="A120" s="233"/>
      <c r="B120" s="232"/>
      <c r="C120" s="232"/>
      <c r="D120" s="232"/>
      <c r="E120" s="232"/>
      <c r="F120" s="232"/>
      <c r="G120" s="232"/>
      <c r="H120" s="232"/>
      <c r="I120" s="232"/>
      <c r="J120" s="232"/>
      <c r="K120" s="232"/>
      <c r="L120" s="232"/>
      <c r="M120" s="232"/>
      <c r="N120" s="63"/>
    </row>
    <row r="121" spans="1:18" ht="15.75">
      <c r="A121" s="233"/>
      <c r="B121" s="232"/>
      <c r="C121" s="232"/>
      <c r="D121" s="232"/>
      <c r="E121" s="232"/>
      <c r="F121" s="232"/>
      <c r="G121" s="232"/>
      <c r="H121" s="232"/>
      <c r="I121" s="232"/>
      <c r="J121" s="232"/>
      <c r="K121" s="232"/>
      <c r="L121" s="232"/>
      <c r="M121" s="232"/>
      <c r="N121" s="63"/>
    </row>
    <row r="122" spans="1:18" ht="15.75">
      <c r="A122" s="231"/>
      <c r="B122" s="231"/>
      <c r="C122" s="231"/>
      <c r="D122" s="231"/>
      <c r="E122" s="231"/>
      <c r="F122" s="232"/>
      <c r="G122" s="232"/>
      <c r="H122" s="232"/>
      <c r="I122" s="232"/>
      <c r="J122" s="232"/>
      <c r="K122" s="232"/>
      <c r="L122" s="232"/>
      <c r="M122" s="236"/>
      <c r="N122" s="81"/>
    </row>
    <row r="123" spans="1:18" ht="15.75" customHeight="1">
      <c r="A123" s="604"/>
      <c r="B123" s="602"/>
      <c r="C123" s="602"/>
      <c r="D123" s="602"/>
      <c r="E123" s="602"/>
      <c r="F123" s="232"/>
      <c r="G123" s="232"/>
      <c r="H123" s="232"/>
      <c r="I123" s="232"/>
      <c r="J123" s="603" t="s">
        <v>1508</v>
      </c>
      <c r="K123" s="603"/>
      <c r="L123" s="603"/>
      <c r="M123" s="603"/>
      <c r="N123" s="122"/>
    </row>
    <row r="124" spans="1:18" ht="15.75">
      <c r="A124" s="30"/>
      <c r="B124" s="63"/>
      <c r="C124" s="63"/>
      <c r="D124" s="63"/>
      <c r="E124" s="63"/>
      <c r="F124" s="63"/>
      <c r="G124" s="63"/>
      <c r="H124" s="63"/>
      <c r="I124" s="63"/>
      <c r="J124" s="99"/>
      <c r="K124" s="99"/>
      <c r="L124" s="99"/>
      <c r="M124" s="99"/>
    </row>
    <row r="125" spans="1:18" ht="15" customHeight="1">
      <c r="A125" s="69"/>
      <c r="B125" s="63"/>
      <c r="C125" s="63"/>
      <c r="D125" s="63"/>
      <c r="E125" s="63"/>
      <c r="F125" s="63"/>
      <c r="G125" s="63"/>
      <c r="H125" s="63"/>
      <c r="I125" s="63"/>
      <c r="J125" s="42"/>
      <c r="K125" s="42"/>
      <c r="L125" s="42"/>
      <c r="M125" s="42"/>
    </row>
    <row r="126" spans="1:18" ht="15.75" customHeight="1"/>
    <row r="127" spans="1:18" ht="15" customHeight="1"/>
    <row r="133" spans="10:14" ht="15" customHeight="1"/>
    <row r="135" spans="10:14" ht="18.75" customHeight="1">
      <c r="J135" s="638"/>
      <c r="K135" s="639"/>
      <c r="L135" s="639"/>
      <c r="M135" s="639"/>
      <c r="N135" s="639"/>
    </row>
    <row r="136" spans="10:14" ht="18.75" customHeight="1">
      <c r="J136" s="638"/>
      <c r="K136" s="640"/>
      <c r="L136" s="640"/>
      <c r="M136" s="640"/>
      <c r="N136" s="640"/>
    </row>
    <row r="137" spans="10:14" ht="18.75" customHeight="1">
      <c r="J137" s="637"/>
      <c r="K137" s="637"/>
      <c r="L137" s="637"/>
      <c r="M137" s="637"/>
      <c r="N137" s="637"/>
    </row>
    <row r="138" spans="10:14" ht="18.75" customHeight="1">
      <c r="J138" s="637"/>
      <c r="K138" s="637"/>
      <c r="L138" s="637"/>
      <c r="M138" s="637"/>
      <c r="N138" s="637"/>
    </row>
    <row r="139" spans="10:14" ht="18.75" customHeight="1">
      <c r="J139" s="637"/>
      <c r="K139" s="637"/>
      <c r="L139" s="637"/>
      <c r="M139" s="637"/>
      <c r="N139" s="637"/>
    </row>
    <row r="140" spans="10:14" ht="18.75" customHeight="1"/>
    <row r="141" spans="10:14" ht="15.75" customHeight="1"/>
    <row r="142" spans="10:14" ht="15" customHeight="1"/>
    <row r="143" spans="10:14" ht="15" customHeight="1"/>
    <row r="147" ht="15" customHeight="1"/>
    <row r="158" ht="15" customHeight="1"/>
    <row r="159" ht="15.75" customHeight="1"/>
    <row r="160" ht="15" customHeight="1"/>
    <row r="166" spans="10:14" ht="15" customHeight="1"/>
    <row r="173" spans="10:14" ht="17.25" customHeight="1">
      <c r="J173" s="638"/>
      <c r="K173" s="639"/>
      <c r="L173" s="639"/>
      <c r="M173" s="639"/>
      <c r="N173" s="639"/>
    </row>
    <row r="174" spans="10:14" ht="17.25" customHeight="1">
      <c r="J174" s="638"/>
      <c r="K174" s="640"/>
      <c r="L174" s="640"/>
      <c r="M174" s="640"/>
      <c r="N174" s="640"/>
    </row>
    <row r="175" spans="10:14" ht="15" customHeight="1">
      <c r="J175" s="637"/>
      <c r="K175" s="637"/>
      <c r="L175" s="637"/>
      <c r="M175" s="637"/>
      <c r="N175" s="637"/>
    </row>
    <row r="176" spans="10:14" ht="15.75" customHeight="1">
      <c r="J176" s="637"/>
      <c r="K176" s="637"/>
      <c r="L176" s="637"/>
      <c r="M176" s="637"/>
      <c r="N176" s="637"/>
    </row>
    <row r="177" spans="10:14" ht="16.5" customHeight="1">
      <c r="J177" s="637"/>
      <c r="K177" s="637"/>
      <c r="L177" s="637"/>
      <c r="M177" s="637"/>
      <c r="N177" s="637"/>
    </row>
    <row r="179" spans="10:14" ht="15" customHeight="1"/>
    <row r="180" spans="10:14" ht="15.75" customHeight="1"/>
    <row r="184" spans="10:14" ht="18.75" customHeight="1"/>
    <row r="185" spans="10:14" ht="18.75" customHeight="1"/>
    <row r="186" spans="10:14" ht="18.75" customHeight="1"/>
    <row r="187" spans="10:14" ht="18.75" customHeight="1"/>
    <row r="188" spans="10:14" ht="18.75" customHeight="1"/>
    <row r="189" spans="10:14" ht="18.75" customHeight="1"/>
    <row r="190" spans="10:14" ht="18.75" customHeight="1"/>
    <row r="191" spans="10:14" ht="18.75" customHeight="1"/>
    <row r="192" spans="10:14" ht="18.75" customHeight="1"/>
    <row r="193" ht="18.75" customHeight="1"/>
    <row r="194" ht="18.75" customHeight="1"/>
    <row r="195" ht="18.75" customHeight="1"/>
    <row r="196" ht="18.75" customHeight="1"/>
    <row r="197" ht="18.75" customHeight="1"/>
    <row r="198" ht="15" customHeight="1"/>
    <row r="199" ht="15.75" customHeight="1"/>
    <row r="200" ht="15" customHeight="1"/>
    <row r="205" ht="15" customHeight="1"/>
  </sheetData>
  <mergeCells count="59">
    <mergeCell ref="C33:I33"/>
    <mergeCell ref="B30:J30"/>
    <mergeCell ref="B1:J1"/>
    <mergeCell ref="B2:J2"/>
    <mergeCell ref="B3:J3"/>
    <mergeCell ref="B32:J32"/>
    <mergeCell ref="B31:J31"/>
    <mergeCell ref="J21:M21"/>
    <mergeCell ref="J22:M22"/>
    <mergeCell ref="J23:M23"/>
    <mergeCell ref="J27:M27"/>
    <mergeCell ref="C4:I4"/>
    <mergeCell ref="D7:F7"/>
    <mergeCell ref="K7:M7"/>
    <mergeCell ref="E8:F8"/>
    <mergeCell ref="K10:M10"/>
    <mergeCell ref="J177:N177"/>
    <mergeCell ref="J173:N173"/>
    <mergeCell ref="J135:N135"/>
    <mergeCell ref="J136:N136"/>
    <mergeCell ref="J137:N137"/>
    <mergeCell ref="J138:N138"/>
    <mergeCell ref="J139:N139"/>
    <mergeCell ref="J176:N176"/>
    <mergeCell ref="J174:N174"/>
    <mergeCell ref="J175:N175"/>
    <mergeCell ref="B67:J67"/>
    <mergeCell ref="K37:M37"/>
    <mergeCell ref="J59:M59"/>
    <mergeCell ref="J60:M60"/>
    <mergeCell ref="B68:J68"/>
    <mergeCell ref="J64:M64"/>
    <mergeCell ref="J58:M58"/>
    <mergeCell ref="D37:F37"/>
    <mergeCell ref="E38:F38"/>
    <mergeCell ref="K40:M40"/>
    <mergeCell ref="B98:J98"/>
    <mergeCell ref="J118:M118"/>
    <mergeCell ref="J119:M119"/>
    <mergeCell ref="C70:I70"/>
    <mergeCell ref="I103:M105"/>
    <mergeCell ref="C103:E103"/>
    <mergeCell ref="B97:J97"/>
    <mergeCell ref="B96:J96"/>
    <mergeCell ref="J93:M93"/>
    <mergeCell ref="K76:M76"/>
    <mergeCell ref="D73:F73"/>
    <mergeCell ref="K73:M73"/>
    <mergeCell ref="J87:M87"/>
    <mergeCell ref="J88:M88"/>
    <mergeCell ref="J89:M89"/>
    <mergeCell ref="E74:F74"/>
    <mergeCell ref="J123:M123"/>
    <mergeCell ref="C99:I99"/>
    <mergeCell ref="J106:M106"/>
    <mergeCell ref="F103:H103"/>
    <mergeCell ref="D104:E104"/>
    <mergeCell ref="J117:M117"/>
    <mergeCell ref="A123:E123"/>
  </mergeCells>
  <phoneticPr fontId="9" type="noConversion"/>
  <dataValidations count="1">
    <dataValidation type="whole" allowBlank="1" showInputMessage="1" showErrorMessage="1" errorTitle="Lỗi" error="Chỉ được nhập số!" promptTitle="Nhập sô!" prompt="Nhập số liệu" sqref="B108:E108 B107:H107 B110:H111 B113:H114 C11:J11 C77:J78 C41:J42 C44:J57 C13:J20 C80:J86">
      <formula1>0</formula1>
      <formula2>9999999</formula2>
    </dataValidation>
  </dataValidations>
  <pageMargins left="0.91" right="0.21" top="0.5" bottom="0" header="0.5" footer="0.5"/>
  <pageSetup orientation="landscape" r:id="rId1"/>
  <headerFooter alignWithMargins="0"/>
  <ignoredErrors>
    <ignoredError sqref="C5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M40"/>
  <sheetViews>
    <sheetView workbookViewId="0">
      <selection activeCell="A37" sqref="A37"/>
    </sheetView>
  </sheetViews>
  <sheetFormatPr defaultRowHeight="12.75"/>
  <cols>
    <col min="1" max="1" width="26.140625" customWidth="1"/>
    <col min="3" max="4" width="8.5703125" customWidth="1"/>
    <col min="5" max="10" width="8.28515625" customWidth="1"/>
    <col min="11" max="11" width="31.140625" customWidth="1"/>
  </cols>
  <sheetData>
    <row r="1" spans="1:13" ht="15.75" customHeight="1">
      <c r="A1" s="31" t="s">
        <v>540</v>
      </c>
      <c r="B1" s="276" t="s">
        <v>286</v>
      </c>
      <c r="C1" s="276"/>
      <c r="D1" s="276"/>
      <c r="E1" s="276"/>
      <c r="F1" s="276"/>
      <c r="G1" s="276"/>
      <c r="H1" s="276"/>
      <c r="I1" s="278"/>
      <c r="J1" s="237" t="s">
        <v>1402</v>
      </c>
      <c r="K1" s="286"/>
      <c r="L1" s="20"/>
      <c r="M1" s="20"/>
    </row>
    <row r="2" spans="1:13" ht="15.75" customHeight="1">
      <c r="A2" s="34" t="s">
        <v>110</v>
      </c>
      <c r="B2" s="598" t="s">
        <v>193</v>
      </c>
      <c r="C2" s="598"/>
      <c r="D2" s="598"/>
      <c r="E2" s="598"/>
      <c r="F2" s="598"/>
      <c r="G2" s="598"/>
      <c r="H2" s="598"/>
      <c r="I2" s="287"/>
      <c r="J2" s="237" t="str">
        <f>Bia!$C$10</f>
        <v>Tr.CĐ Kỹ thuật Lý Tự Trọng TP HCM</v>
      </c>
      <c r="K2" s="288"/>
      <c r="L2" s="17"/>
      <c r="M2" s="17"/>
    </row>
    <row r="3" spans="1:13" ht="15.75" customHeight="1">
      <c r="A3" s="34" t="s">
        <v>111</v>
      </c>
      <c r="B3" s="598" t="s">
        <v>200</v>
      </c>
      <c r="C3" s="644"/>
      <c r="D3" s="644"/>
      <c r="E3" s="644"/>
      <c r="F3" s="644"/>
      <c r="G3" s="644"/>
      <c r="H3" s="644"/>
      <c r="I3" s="289"/>
      <c r="J3" s="290"/>
      <c r="K3" s="290"/>
      <c r="L3" s="21"/>
      <c r="M3" s="21"/>
    </row>
    <row r="4" spans="1:13" ht="15.75" customHeight="1">
      <c r="A4" s="34" t="s">
        <v>112</v>
      </c>
      <c r="B4" s="278"/>
      <c r="C4" s="278"/>
      <c r="D4" s="278"/>
      <c r="E4" s="278"/>
      <c r="F4" s="278"/>
      <c r="G4" s="278"/>
      <c r="H4" s="278"/>
      <c r="I4" s="291"/>
      <c r="J4" s="292"/>
      <c r="K4" s="292"/>
      <c r="L4" s="15"/>
      <c r="M4" s="15"/>
    </row>
    <row r="5" spans="1:13" ht="15.75" customHeight="1">
      <c r="A5" s="35" t="s">
        <v>208</v>
      </c>
      <c r="B5" s="278"/>
      <c r="C5" s="278"/>
      <c r="D5" s="278"/>
      <c r="E5" s="278"/>
      <c r="F5" s="278"/>
      <c r="G5" s="278"/>
      <c r="H5" s="278"/>
      <c r="I5" s="293"/>
      <c r="J5" s="294"/>
      <c r="K5" s="294"/>
      <c r="L5" s="285"/>
      <c r="M5" s="285"/>
    </row>
    <row r="6" spans="1:13" ht="15.75" customHeight="1">
      <c r="A6" s="35"/>
      <c r="B6" s="284" t="s">
        <v>1504</v>
      </c>
      <c r="C6" s="278"/>
      <c r="D6" s="278"/>
      <c r="E6" s="278"/>
      <c r="F6" s="278"/>
      <c r="G6" s="278"/>
      <c r="H6" s="278"/>
      <c r="I6" s="293"/>
      <c r="J6" s="294"/>
      <c r="K6" s="294"/>
      <c r="L6" s="285"/>
      <c r="M6" s="285"/>
    </row>
    <row r="7" spans="1:13" ht="15">
      <c r="A7" s="1"/>
      <c r="B7" s="278"/>
      <c r="C7" s="278"/>
      <c r="D7" s="278"/>
      <c r="E7" s="278"/>
      <c r="F7" s="278"/>
      <c r="G7" s="278"/>
      <c r="H7" s="278"/>
      <c r="I7" s="293"/>
      <c r="J7" s="294"/>
      <c r="K7" s="294"/>
      <c r="L7" s="285"/>
      <c r="M7" s="285"/>
    </row>
    <row r="8" spans="1:13" ht="15.75" customHeight="1">
      <c r="A8" s="133"/>
      <c r="B8" s="142" t="s">
        <v>146</v>
      </c>
      <c r="C8" s="142" t="s">
        <v>146</v>
      </c>
      <c r="D8" s="142" t="s">
        <v>146</v>
      </c>
      <c r="E8" s="295" t="s">
        <v>541</v>
      </c>
      <c r="F8" s="178"/>
      <c r="G8" s="178"/>
      <c r="H8" s="178"/>
      <c r="I8" s="178"/>
      <c r="J8" s="189"/>
      <c r="K8" s="296"/>
    </row>
    <row r="9" spans="1:13" ht="15.75" customHeight="1">
      <c r="A9" s="136"/>
      <c r="B9" s="141" t="s">
        <v>243</v>
      </c>
      <c r="C9" s="141" t="s">
        <v>176</v>
      </c>
      <c r="D9" s="141" t="s">
        <v>185</v>
      </c>
      <c r="E9" s="297" t="s">
        <v>542</v>
      </c>
      <c r="F9" s="298"/>
      <c r="G9" s="298"/>
      <c r="H9" s="298"/>
      <c r="I9" s="298"/>
      <c r="J9" s="299"/>
      <c r="K9" s="300"/>
    </row>
    <row r="10" spans="1:13" ht="15.75">
      <c r="A10" s="136"/>
      <c r="B10" s="141" t="s">
        <v>244</v>
      </c>
      <c r="C10" s="141" t="s">
        <v>245</v>
      </c>
      <c r="D10" s="141" t="s">
        <v>160</v>
      </c>
      <c r="E10" s="142" t="s">
        <v>248</v>
      </c>
      <c r="F10" s="142" t="s">
        <v>248</v>
      </c>
      <c r="G10" s="142" t="s">
        <v>248</v>
      </c>
      <c r="H10" s="142" t="s">
        <v>248</v>
      </c>
      <c r="I10" s="142" t="s">
        <v>248</v>
      </c>
      <c r="J10" s="142" t="s">
        <v>248</v>
      </c>
      <c r="K10" s="141" t="s">
        <v>169</v>
      </c>
    </row>
    <row r="11" spans="1:13" ht="15.75">
      <c r="A11" s="136"/>
      <c r="B11" s="137" t="s">
        <v>146</v>
      </c>
      <c r="C11" s="137" t="s">
        <v>146</v>
      </c>
      <c r="D11" s="137" t="s">
        <v>146</v>
      </c>
      <c r="E11" s="137" t="s">
        <v>249</v>
      </c>
      <c r="F11" s="137" t="s">
        <v>250</v>
      </c>
      <c r="G11" s="137" t="s">
        <v>251</v>
      </c>
      <c r="H11" s="137" t="s">
        <v>252</v>
      </c>
      <c r="I11" s="137" t="s">
        <v>543</v>
      </c>
      <c r="J11" s="137" t="s">
        <v>544</v>
      </c>
      <c r="K11" s="137" t="s">
        <v>146</v>
      </c>
    </row>
    <row r="12" spans="1:13">
      <c r="A12" s="152" t="s">
        <v>147</v>
      </c>
      <c r="B12" s="152">
        <v>1</v>
      </c>
      <c r="C12" s="152">
        <v>2</v>
      </c>
      <c r="D12" s="152">
        <v>3</v>
      </c>
      <c r="E12" s="152">
        <v>4</v>
      </c>
      <c r="F12" s="152">
        <v>5</v>
      </c>
      <c r="G12" s="152">
        <v>6</v>
      </c>
      <c r="H12" s="152">
        <v>7</v>
      </c>
      <c r="I12" s="152">
        <v>8</v>
      </c>
      <c r="J12" s="152">
        <v>9</v>
      </c>
      <c r="K12" s="152">
        <v>10</v>
      </c>
    </row>
    <row r="13" spans="1:13" ht="15.75">
      <c r="A13" s="301" t="s">
        <v>176</v>
      </c>
      <c r="B13" s="118" t="str">
        <f>IF(ISNA( VLOOKUP(A13,NGHANH_CD_LIST,2,FALSE)),"",VLOOKUP(A13,NGHANH_CD_LIST,2,FALSE))</f>
        <v/>
      </c>
      <c r="C13" s="302"/>
      <c r="D13" s="302"/>
      <c r="E13" s="302"/>
      <c r="F13" s="302"/>
      <c r="G13" s="302"/>
      <c r="H13" s="302"/>
      <c r="I13" s="302"/>
      <c r="J13" s="302"/>
      <c r="K13" s="303"/>
    </row>
    <row r="14" spans="1:13">
      <c r="A14" s="304" t="s">
        <v>545</v>
      </c>
      <c r="B14" s="305"/>
      <c r="C14" s="306"/>
      <c r="D14" s="306"/>
      <c r="E14" s="306"/>
      <c r="F14" s="306"/>
      <c r="G14" s="306"/>
      <c r="H14" s="306"/>
      <c r="I14" s="306"/>
      <c r="J14" s="306"/>
      <c r="K14" s="307" t="s">
        <v>546</v>
      </c>
    </row>
    <row r="15" spans="1:13">
      <c r="A15" s="204"/>
      <c r="B15" s="460"/>
      <c r="C15" s="306"/>
      <c r="D15" s="306"/>
      <c r="E15" s="306"/>
      <c r="F15" s="306"/>
      <c r="G15" s="306"/>
      <c r="H15" s="306"/>
      <c r="I15" s="306"/>
      <c r="J15" s="306"/>
      <c r="K15" s="307" t="s">
        <v>262</v>
      </c>
    </row>
    <row r="16" spans="1:13">
      <c r="A16" s="204"/>
      <c r="B16" s="460"/>
      <c r="C16" s="306"/>
      <c r="D16" s="306"/>
      <c r="E16" s="306"/>
      <c r="F16" s="306"/>
      <c r="G16" s="306"/>
      <c r="H16" s="306"/>
      <c r="I16" s="306"/>
      <c r="J16" s="306"/>
      <c r="K16" s="307" t="s">
        <v>263</v>
      </c>
    </row>
    <row r="17" spans="1:11">
      <c r="A17" s="204"/>
      <c r="B17" s="460"/>
      <c r="C17" s="306"/>
      <c r="D17" s="306"/>
      <c r="E17" s="306"/>
      <c r="F17" s="306"/>
      <c r="G17" s="306"/>
      <c r="H17" s="306"/>
      <c r="I17" s="306"/>
      <c r="J17" s="306"/>
      <c r="K17" s="303" t="s">
        <v>548</v>
      </c>
    </row>
    <row r="18" spans="1:11">
      <c r="A18" s="204"/>
      <c r="B18" s="460"/>
      <c r="C18" s="306"/>
      <c r="D18" s="306"/>
      <c r="E18" s="306"/>
      <c r="F18" s="306"/>
      <c r="G18" s="306"/>
      <c r="H18" s="306"/>
      <c r="I18" s="306"/>
      <c r="J18" s="306"/>
      <c r="K18" s="308" t="s">
        <v>549</v>
      </c>
    </row>
    <row r="19" spans="1:11">
      <c r="A19" s="204"/>
      <c r="B19" s="460"/>
      <c r="C19" s="306"/>
      <c r="D19" s="306"/>
      <c r="E19" s="306"/>
      <c r="F19" s="306"/>
      <c r="G19" s="306"/>
      <c r="H19" s="306"/>
      <c r="I19" s="306"/>
      <c r="J19" s="306"/>
      <c r="K19" s="308"/>
    </row>
    <row r="20" spans="1:11">
      <c r="A20" s="204"/>
      <c r="B20" s="460"/>
      <c r="C20" s="306"/>
      <c r="D20" s="306"/>
      <c r="E20" s="306"/>
      <c r="F20" s="306"/>
      <c r="G20" s="306"/>
      <c r="H20" s="306"/>
      <c r="I20" s="306"/>
      <c r="J20" s="306"/>
      <c r="K20" s="307"/>
    </row>
    <row r="21" spans="1:11" ht="15.75">
      <c r="A21" s="204"/>
      <c r="B21" s="460"/>
      <c r="C21" s="309"/>
      <c r="D21" s="309"/>
      <c r="E21" s="309"/>
      <c r="F21" s="309"/>
      <c r="G21" s="309"/>
      <c r="H21" s="309"/>
      <c r="I21" s="309"/>
      <c r="J21" s="309"/>
      <c r="K21" s="310"/>
    </row>
    <row r="22" spans="1:11" ht="15.75">
      <c r="A22" s="311" t="s">
        <v>550</v>
      </c>
      <c r="B22" s="355"/>
      <c r="C22" s="312"/>
      <c r="D22" s="312"/>
      <c r="E22" s="312"/>
      <c r="F22" s="312"/>
      <c r="G22" s="312"/>
      <c r="H22" s="312"/>
      <c r="I22" s="312"/>
      <c r="J22" s="312"/>
      <c r="K22" s="313"/>
    </row>
    <row r="23" spans="1:11">
      <c r="A23" s="204"/>
      <c r="B23" s="460"/>
      <c r="C23" s="306"/>
      <c r="D23" s="306"/>
      <c r="E23" s="306"/>
      <c r="F23" s="306"/>
      <c r="G23" s="306"/>
      <c r="H23" s="306"/>
      <c r="I23" s="306"/>
      <c r="J23" s="306"/>
      <c r="K23" s="303"/>
    </row>
    <row r="24" spans="1:11">
      <c r="A24" s="204"/>
      <c r="B24" s="460"/>
      <c r="C24" s="306"/>
      <c r="D24" s="306"/>
      <c r="E24" s="306"/>
      <c r="F24" s="306"/>
      <c r="G24" s="306"/>
      <c r="H24" s="306"/>
      <c r="I24" s="306"/>
      <c r="J24" s="306"/>
      <c r="K24" s="308"/>
    </row>
    <row r="25" spans="1:11">
      <c r="A25" s="204"/>
      <c r="B25" s="460"/>
      <c r="C25" s="306"/>
      <c r="D25" s="306"/>
      <c r="E25" s="306"/>
      <c r="F25" s="306"/>
      <c r="G25" s="306"/>
      <c r="H25" s="306"/>
      <c r="I25" s="306"/>
      <c r="J25" s="306"/>
      <c r="K25" s="308"/>
    </row>
    <row r="26" spans="1:11" ht="15.75">
      <c r="A26" s="204"/>
      <c r="B26" s="460"/>
      <c r="C26" s="306"/>
      <c r="D26" s="306"/>
      <c r="E26" s="306"/>
      <c r="F26" s="306"/>
      <c r="G26" s="306"/>
      <c r="H26" s="306"/>
      <c r="I26" s="306"/>
      <c r="J26" s="306"/>
      <c r="K26" s="314"/>
    </row>
    <row r="27" spans="1:11" ht="15.75">
      <c r="A27" s="204"/>
      <c r="B27" s="460"/>
      <c r="C27" s="306"/>
      <c r="D27" s="306"/>
      <c r="E27" s="306"/>
      <c r="F27" s="306"/>
      <c r="G27" s="306"/>
      <c r="H27" s="306"/>
      <c r="I27" s="306"/>
      <c r="J27" s="306"/>
      <c r="K27" s="314"/>
    </row>
    <row r="28" spans="1:11" ht="15.75">
      <c r="A28" s="204"/>
      <c r="B28" s="460"/>
      <c r="C28" s="306"/>
      <c r="D28" s="306"/>
      <c r="E28" s="306"/>
      <c r="F28" s="306"/>
      <c r="G28" s="306"/>
      <c r="H28" s="306"/>
      <c r="I28" s="306"/>
      <c r="J28" s="306"/>
      <c r="K28" s="314"/>
    </row>
    <row r="29" spans="1:11" ht="15.75">
      <c r="A29" s="211"/>
      <c r="B29" s="200"/>
      <c r="C29" s="309"/>
      <c r="D29" s="309"/>
      <c r="E29" s="309"/>
      <c r="F29" s="309"/>
      <c r="G29" s="309"/>
      <c r="H29" s="309"/>
      <c r="I29" s="309"/>
      <c r="J29" s="309"/>
      <c r="K29" s="310"/>
    </row>
    <row r="30" spans="1:11" ht="15" customHeight="1">
      <c r="A30" s="315"/>
      <c r="B30" s="316"/>
      <c r="C30" s="316"/>
      <c r="D30" s="316"/>
      <c r="E30" s="316"/>
      <c r="F30" s="316"/>
      <c r="G30" s="316"/>
      <c r="H30" s="278"/>
      <c r="I30" s="317"/>
      <c r="J30" s="645" t="s">
        <v>1512</v>
      </c>
      <c r="K30" s="645"/>
    </row>
    <row r="31" spans="1:11" ht="15.75" customHeight="1">
      <c r="A31" s="318" t="s">
        <v>235</v>
      </c>
      <c r="B31" s="319"/>
      <c r="C31" s="319"/>
      <c r="D31" s="319"/>
      <c r="E31" s="319"/>
      <c r="F31" s="319"/>
      <c r="G31" s="319"/>
      <c r="H31" s="278"/>
      <c r="I31" s="317"/>
      <c r="J31" s="646" t="s">
        <v>236</v>
      </c>
      <c r="K31" s="646"/>
    </row>
    <row r="32" spans="1:11" ht="15" customHeight="1">
      <c r="A32" s="318"/>
      <c r="B32" s="319"/>
      <c r="C32" s="319"/>
      <c r="D32" s="319"/>
      <c r="E32" s="319"/>
      <c r="F32" s="319"/>
      <c r="G32" s="319"/>
      <c r="H32" s="278"/>
      <c r="I32" s="317"/>
      <c r="J32" s="642"/>
      <c r="K32" s="642"/>
    </row>
    <row r="33" spans="1:11" ht="15.75">
      <c r="A33" s="318"/>
      <c r="B33" s="319"/>
      <c r="C33" s="319"/>
      <c r="D33" s="319"/>
      <c r="E33" s="319"/>
      <c r="F33" s="319"/>
      <c r="G33" s="319"/>
      <c r="H33" s="278"/>
      <c r="I33" s="317"/>
      <c r="J33" s="317"/>
      <c r="K33" s="317"/>
    </row>
    <row r="34" spans="1:11" ht="15.75">
      <c r="A34" s="318"/>
      <c r="B34" s="319"/>
      <c r="C34" s="319"/>
      <c r="D34" s="319"/>
      <c r="E34" s="319"/>
      <c r="F34" s="319"/>
      <c r="G34" s="319"/>
      <c r="H34" s="278"/>
      <c r="I34" s="320"/>
      <c r="J34" s="320"/>
      <c r="K34" s="320"/>
    </row>
    <row r="35" spans="1:11" ht="15.75">
      <c r="A35" s="318"/>
      <c r="B35" s="319"/>
      <c r="C35" s="319"/>
      <c r="D35" s="319"/>
      <c r="E35" s="319"/>
      <c r="F35" s="319"/>
      <c r="G35" s="319"/>
      <c r="H35" s="278"/>
      <c r="I35" s="320"/>
      <c r="J35" s="320"/>
      <c r="K35" s="320"/>
    </row>
    <row r="36" spans="1:11" ht="15.75">
      <c r="A36" s="318"/>
      <c r="B36" s="319"/>
      <c r="C36" s="319"/>
      <c r="D36" s="319"/>
      <c r="E36" s="319"/>
      <c r="F36" s="319"/>
      <c r="G36" s="319"/>
      <c r="H36" s="278"/>
      <c r="I36" s="320"/>
      <c r="J36" s="320"/>
      <c r="K36" s="320"/>
    </row>
    <row r="37" spans="1:11" ht="15" customHeight="1">
      <c r="A37" s="318"/>
      <c r="B37" s="319"/>
      <c r="C37" s="319"/>
      <c r="D37" s="319"/>
      <c r="E37" s="319"/>
      <c r="F37" s="319"/>
      <c r="G37" s="319"/>
      <c r="H37" s="278"/>
      <c r="I37" s="317"/>
      <c r="J37" s="643" t="s">
        <v>1508</v>
      </c>
      <c r="K37" s="643"/>
    </row>
    <row r="38" spans="1:11" ht="15">
      <c r="A38" s="322"/>
      <c r="B38" s="280"/>
      <c r="C38" s="280"/>
      <c r="D38" s="280"/>
      <c r="E38" s="280"/>
      <c r="F38" s="280"/>
      <c r="G38" s="280"/>
      <c r="H38" s="323"/>
      <c r="I38" s="323"/>
      <c r="J38" s="323"/>
      <c r="K38" s="323"/>
    </row>
    <row r="39" spans="1:11">
      <c r="A39" s="278"/>
      <c r="B39" s="278"/>
      <c r="C39" s="278"/>
      <c r="D39" s="278"/>
      <c r="E39" s="278"/>
      <c r="F39" s="278"/>
      <c r="G39" s="278"/>
      <c r="H39" s="278"/>
      <c r="I39" s="278"/>
      <c r="J39" s="278"/>
      <c r="K39" s="278"/>
    </row>
    <row r="40" spans="1:11">
      <c r="A40" s="278"/>
      <c r="B40" s="278"/>
      <c r="C40" s="278"/>
      <c r="D40" s="278"/>
      <c r="E40" s="278"/>
      <c r="F40" s="278"/>
      <c r="G40" s="278"/>
      <c r="H40" s="278"/>
      <c r="I40" s="278"/>
      <c r="J40" s="278"/>
      <c r="K40" s="278"/>
    </row>
  </sheetData>
  <sheetProtection insertRows="0" deleteRows="0"/>
  <mergeCells count="6">
    <mergeCell ref="J32:K32"/>
    <mergeCell ref="J37:K37"/>
    <mergeCell ref="B2:H2"/>
    <mergeCell ref="B3:H3"/>
    <mergeCell ref="J30:K30"/>
    <mergeCell ref="J31:K31"/>
  </mergeCells>
  <phoneticPr fontId="0" type="noConversion"/>
  <dataValidations count="1">
    <dataValidation type="whole" allowBlank="1" showInputMessage="1" showErrorMessage="1" errorTitle="Lỗi" error="Chỉ được nhập số!" promptTitle="Nhập sô!" prompt="Nhập số liệu" sqref="C13:J29">
      <formula1>0</formula1>
      <formula2>9999999</formula2>
    </dataValidation>
  </dataValidations>
  <pageMargins left="1.1100000000000001" right="0.25" top="0.5" bottom="0.28000000000000003" header="0.5" footer="0.18"/>
  <pageSetup paperSize="9"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R231"/>
  <sheetViews>
    <sheetView topLeftCell="A31" workbookViewId="0">
      <selection activeCell="A16" sqref="A16"/>
    </sheetView>
  </sheetViews>
  <sheetFormatPr defaultRowHeight="12.75"/>
  <cols>
    <col min="1" max="1" width="32.28515625" style="128" customWidth="1"/>
    <col min="2" max="4" width="7.85546875" style="128" customWidth="1"/>
    <col min="5" max="5" width="6.5703125" style="128" customWidth="1"/>
    <col min="6" max="6" width="7.140625" style="128" customWidth="1"/>
    <col min="7" max="7" width="6.85546875" style="128" customWidth="1"/>
    <col min="8" max="12" width="7.140625" style="128" customWidth="1"/>
    <col min="13" max="13" width="23" style="128" customWidth="1"/>
    <col min="14" max="14" width="9.7109375" style="128" customWidth="1"/>
    <col min="15" max="16" width="4.140625" style="166" customWidth="1"/>
    <col min="17" max="18" width="4.140625" style="128" customWidth="1"/>
    <col min="19" max="16384" width="9.140625" style="128"/>
  </cols>
  <sheetData>
    <row r="1" spans="1:18" ht="12.75" customHeight="1">
      <c r="A1" s="126"/>
      <c r="B1" s="126"/>
      <c r="C1" s="319"/>
      <c r="D1" s="319"/>
      <c r="E1" s="319"/>
      <c r="F1" s="319"/>
      <c r="G1" s="319"/>
      <c r="H1" s="319"/>
      <c r="I1" s="324"/>
      <c r="J1" s="321"/>
      <c r="K1" s="324"/>
      <c r="L1" s="325"/>
      <c r="M1" s="325"/>
      <c r="O1" s="159"/>
    </row>
    <row r="2" spans="1:18" ht="15" customHeight="1">
      <c r="A2" s="130" t="s">
        <v>1405</v>
      </c>
      <c r="B2" s="130"/>
      <c r="C2" s="654" t="s">
        <v>1404</v>
      </c>
      <c r="D2" s="654"/>
      <c r="E2" s="654"/>
      <c r="F2" s="654"/>
      <c r="G2" s="654"/>
      <c r="H2" s="654"/>
      <c r="I2" s="654"/>
      <c r="J2" s="654"/>
      <c r="K2" s="653" t="s">
        <v>1333</v>
      </c>
      <c r="L2" s="653"/>
      <c r="M2" s="653"/>
      <c r="N2" s="167"/>
      <c r="O2" s="168"/>
    </row>
    <row r="3" spans="1:18" ht="15" customHeight="1">
      <c r="A3" s="34" t="s">
        <v>110</v>
      </c>
      <c r="B3" s="131"/>
      <c r="C3" s="656" t="s">
        <v>81</v>
      </c>
      <c r="D3" s="656"/>
      <c r="E3" s="656"/>
      <c r="F3" s="656"/>
      <c r="G3" s="656"/>
      <c r="H3" s="656"/>
      <c r="I3" s="656"/>
      <c r="J3" s="656"/>
      <c r="K3" s="653" t="str">
        <f>Bia!C10</f>
        <v>Tr.CĐ Kỹ thuật Lý Tự Trọng TP HCM</v>
      </c>
      <c r="L3" s="653"/>
      <c r="M3" s="653"/>
      <c r="N3" s="167"/>
      <c r="O3" s="168"/>
    </row>
    <row r="4" spans="1:18" ht="15" customHeight="1">
      <c r="A4" s="34" t="s">
        <v>111</v>
      </c>
      <c r="B4" s="131"/>
      <c r="C4" s="654" t="s">
        <v>200</v>
      </c>
      <c r="D4" s="654"/>
      <c r="E4" s="654"/>
      <c r="F4" s="654"/>
      <c r="G4" s="654"/>
      <c r="H4" s="654"/>
      <c r="I4" s="654"/>
      <c r="J4" s="654"/>
      <c r="K4" s="326"/>
      <c r="L4" s="326"/>
      <c r="M4" s="326"/>
      <c r="N4" s="167"/>
    </row>
    <row r="5" spans="1:18" ht="15" customHeight="1">
      <c r="A5" s="34" t="s">
        <v>112</v>
      </c>
      <c r="B5" s="131"/>
      <c r="C5" s="324"/>
      <c r="D5" s="324"/>
      <c r="E5" s="324"/>
      <c r="F5" s="324"/>
      <c r="G5" s="324"/>
      <c r="H5" s="324"/>
      <c r="I5" s="324"/>
      <c r="J5" s="324"/>
      <c r="K5" s="326"/>
      <c r="L5" s="326"/>
      <c r="M5" s="326"/>
      <c r="N5" s="167"/>
    </row>
    <row r="6" spans="1:18" ht="15" customHeight="1">
      <c r="A6" s="132" t="s">
        <v>573</v>
      </c>
      <c r="B6" s="132"/>
      <c r="C6" s="327"/>
      <c r="D6" s="328"/>
      <c r="E6" s="328"/>
      <c r="F6" s="328"/>
      <c r="G6" s="328"/>
      <c r="H6" s="328"/>
      <c r="I6" s="328"/>
      <c r="J6" s="328"/>
      <c r="K6" s="655"/>
      <c r="L6" s="655"/>
      <c r="M6" s="655"/>
      <c r="N6" s="167"/>
    </row>
    <row r="7" spans="1:18" ht="15" customHeight="1">
      <c r="A7" s="169"/>
      <c r="B7" s="169"/>
      <c r="C7" s="682" t="s">
        <v>125</v>
      </c>
      <c r="D7" s="682"/>
      <c r="E7" s="682"/>
      <c r="F7" s="682"/>
      <c r="G7" s="682"/>
      <c r="H7" s="682"/>
      <c r="I7" s="682"/>
      <c r="J7" s="165"/>
      <c r="K7" s="170"/>
      <c r="L7" s="167"/>
      <c r="M7" s="167"/>
      <c r="N7" s="167"/>
    </row>
    <row r="8" spans="1:18" ht="17.25" customHeight="1">
      <c r="A8" s="666"/>
      <c r="B8" s="667"/>
      <c r="C8" s="134" t="s">
        <v>551</v>
      </c>
      <c r="D8" s="663" t="s">
        <v>552</v>
      </c>
      <c r="E8" s="664"/>
      <c r="F8" s="664"/>
      <c r="G8" s="664"/>
      <c r="H8" s="664"/>
      <c r="I8" s="664"/>
      <c r="J8" s="664"/>
      <c r="K8" s="664"/>
      <c r="L8" s="665"/>
      <c r="M8" s="142"/>
      <c r="N8" s="166"/>
    </row>
    <row r="9" spans="1:18" ht="17.25" customHeight="1">
      <c r="A9" s="668"/>
      <c r="B9" s="669"/>
      <c r="C9" s="137" t="s">
        <v>245</v>
      </c>
      <c r="D9" s="138"/>
      <c r="E9" s="663" t="s">
        <v>185</v>
      </c>
      <c r="F9" s="664"/>
      <c r="G9" s="665"/>
      <c r="H9" s="663" t="s">
        <v>553</v>
      </c>
      <c r="I9" s="664"/>
      <c r="J9" s="664"/>
      <c r="K9" s="664"/>
      <c r="L9" s="665"/>
      <c r="M9" s="476" t="s">
        <v>169</v>
      </c>
      <c r="N9" s="171"/>
      <c r="O9" s="172"/>
    </row>
    <row r="10" spans="1:18" ht="17.25" customHeight="1">
      <c r="A10" s="668"/>
      <c r="B10" s="669"/>
      <c r="C10" s="160" t="s">
        <v>554</v>
      </c>
      <c r="D10" s="141" t="s">
        <v>555</v>
      </c>
      <c r="E10" s="161"/>
      <c r="F10" s="680" t="s">
        <v>584</v>
      </c>
      <c r="G10" s="681"/>
      <c r="H10" s="143" t="s">
        <v>556</v>
      </c>
      <c r="I10" s="137" t="s">
        <v>556</v>
      </c>
      <c r="J10" s="137" t="s">
        <v>556</v>
      </c>
      <c r="K10" s="137" t="s">
        <v>556</v>
      </c>
      <c r="L10" s="140" t="s">
        <v>556</v>
      </c>
      <c r="M10" s="137"/>
      <c r="N10" s="166"/>
    </row>
    <row r="11" spans="1:18" ht="17.25" customHeight="1">
      <c r="A11" s="668"/>
      <c r="B11" s="669"/>
      <c r="C11" s="160"/>
      <c r="D11" s="141" t="s">
        <v>557</v>
      </c>
      <c r="E11" s="137" t="s">
        <v>160</v>
      </c>
      <c r="F11" s="137" t="s">
        <v>176</v>
      </c>
      <c r="G11" s="137" t="s">
        <v>185</v>
      </c>
      <c r="H11" s="137" t="s">
        <v>558</v>
      </c>
      <c r="I11" s="137" t="s">
        <v>559</v>
      </c>
      <c r="J11" s="137" t="s">
        <v>560</v>
      </c>
      <c r="K11" s="137" t="s">
        <v>561</v>
      </c>
      <c r="L11" s="140" t="s">
        <v>148</v>
      </c>
      <c r="M11" s="137" t="s">
        <v>146</v>
      </c>
      <c r="N11" s="166"/>
    </row>
    <row r="12" spans="1:18" ht="17.25" customHeight="1">
      <c r="A12" s="670"/>
      <c r="B12" s="671"/>
      <c r="C12" s="148"/>
      <c r="D12" s="149"/>
      <c r="E12" s="137" t="s">
        <v>146</v>
      </c>
      <c r="F12" s="137" t="s">
        <v>146</v>
      </c>
      <c r="G12" s="137" t="s">
        <v>160</v>
      </c>
      <c r="H12" s="137" t="s">
        <v>562</v>
      </c>
      <c r="I12" s="137"/>
      <c r="J12" s="137"/>
      <c r="K12" s="137" t="s">
        <v>560</v>
      </c>
      <c r="L12" s="140" t="s">
        <v>563</v>
      </c>
      <c r="M12" s="148"/>
      <c r="N12" s="166"/>
    </row>
    <row r="13" spans="1:18">
      <c r="A13" s="657" t="s">
        <v>147</v>
      </c>
      <c r="B13" s="658"/>
      <c r="C13" s="152">
        <v>1</v>
      </c>
      <c r="D13" s="152">
        <v>2</v>
      </c>
      <c r="E13" s="152">
        <v>3</v>
      </c>
      <c r="F13" s="152">
        <v>4</v>
      </c>
      <c r="G13" s="152">
        <v>5</v>
      </c>
      <c r="H13" s="152">
        <v>6</v>
      </c>
      <c r="I13" s="152">
        <v>7</v>
      </c>
      <c r="J13" s="152">
        <v>8</v>
      </c>
      <c r="K13" s="152">
        <v>9</v>
      </c>
      <c r="L13" s="153">
        <v>10</v>
      </c>
      <c r="M13" s="465">
        <v>11</v>
      </c>
      <c r="N13" s="166"/>
    </row>
    <row r="14" spans="1:18" ht="18.75" customHeight="1">
      <c r="A14" s="672" t="s">
        <v>120</v>
      </c>
      <c r="B14" s="673"/>
      <c r="C14" s="400">
        <f>SUM(C15:C17)</f>
        <v>1376</v>
      </c>
      <c r="D14" s="400">
        <f t="shared" ref="D14:L14" si="0">SUM(D15:D17)</f>
        <v>990</v>
      </c>
      <c r="E14" s="400">
        <f t="shared" si="0"/>
        <v>75</v>
      </c>
      <c r="F14" s="400">
        <f t="shared" si="0"/>
        <v>8</v>
      </c>
      <c r="G14" s="400">
        <f t="shared" si="0"/>
        <v>2</v>
      </c>
      <c r="H14" s="400">
        <f t="shared" si="0"/>
        <v>0</v>
      </c>
      <c r="I14" s="400">
        <f t="shared" si="0"/>
        <v>9</v>
      </c>
      <c r="J14" s="400">
        <f t="shared" si="0"/>
        <v>175</v>
      </c>
      <c r="K14" s="400">
        <f t="shared" si="0"/>
        <v>697</v>
      </c>
      <c r="L14" s="400">
        <f t="shared" si="0"/>
        <v>109</v>
      </c>
      <c r="M14" s="466"/>
      <c r="O14" s="446" t="str">
        <f>IF(OR(D14&lt;E14,D14&lt;F14,D14&lt;G14),"Er","")</f>
        <v/>
      </c>
      <c r="P14" s="446" t="str">
        <f>IF(OR(D14&lt;E14,E14&lt;G14),"Er","")</f>
        <v/>
      </c>
      <c r="Q14" s="446" t="str">
        <f>IF(OR(D14&lt;F14,F14&lt;G14),"Er","")</f>
        <v/>
      </c>
      <c r="R14" s="446" t="str">
        <f>IF(OR(D14&lt;G14,E14&lt;G14,F14&lt;G14),"Er","")</f>
        <v/>
      </c>
    </row>
    <row r="15" spans="1:18" ht="18.75" customHeight="1">
      <c r="A15" s="484" t="s">
        <v>211</v>
      </c>
      <c r="B15" s="480"/>
      <c r="C15" s="209">
        <v>1292</v>
      </c>
      <c r="D15" s="209">
        <v>917</v>
      </c>
      <c r="E15" s="209">
        <v>73</v>
      </c>
      <c r="F15" s="209">
        <v>8</v>
      </c>
      <c r="G15" s="209">
        <v>2</v>
      </c>
      <c r="H15" s="209"/>
      <c r="I15" s="209">
        <v>7</v>
      </c>
      <c r="J15" s="209">
        <v>158</v>
      </c>
      <c r="K15" s="209">
        <v>647</v>
      </c>
      <c r="L15" s="525">
        <v>105</v>
      </c>
      <c r="M15" s="674" t="s">
        <v>121</v>
      </c>
      <c r="O15" s="446" t="str">
        <f t="shared" ref="O15:O26" si="1">IF(OR(D15&lt;E15,D15&lt;F15,D15&lt;G15),"Er","")</f>
        <v/>
      </c>
      <c r="P15" s="446" t="str">
        <f t="shared" ref="P15:P26" si="2">IF(OR(D15&lt;E15,E15&lt;G15),"Er","")</f>
        <v/>
      </c>
      <c r="Q15" s="446" t="str">
        <f t="shared" ref="Q15:Q26" si="3">IF(OR(D15&lt;F15,F15&lt;G15),"Er","")</f>
        <v/>
      </c>
      <c r="R15" s="446" t="str">
        <f t="shared" ref="R15:R26" si="4">IF(OR(D15&lt;G15,E15&lt;G15,F15&lt;G15),"Er","")</f>
        <v/>
      </c>
    </row>
    <row r="16" spans="1:18" ht="18.75" customHeight="1">
      <c r="A16" s="485" t="s">
        <v>219</v>
      </c>
      <c r="B16" s="481"/>
      <c r="C16" s="314"/>
      <c r="D16" s="314"/>
      <c r="E16" s="314"/>
      <c r="F16" s="314"/>
      <c r="G16" s="314"/>
      <c r="H16" s="314"/>
      <c r="I16" s="314"/>
      <c r="J16" s="314"/>
      <c r="K16" s="314"/>
      <c r="L16" s="329"/>
      <c r="M16" s="675"/>
      <c r="O16" s="446" t="str">
        <f t="shared" si="1"/>
        <v/>
      </c>
      <c r="P16" s="446" t="str">
        <f t="shared" si="2"/>
        <v/>
      </c>
      <c r="Q16" s="446" t="str">
        <f t="shared" si="3"/>
        <v/>
      </c>
      <c r="R16" s="446" t="str">
        <f t="shared" si="4"/>
        <v/>
      </c>
    </row>
    <row r="17" spans="1:18" ht="18.75" customHeight="1">
      <c r="A17" s="486" t="s">
        <v>565</v>
      </c>
      <c r="B17" s="482"/>
      <c r="C17" s="201">
        <v>84</v>
      </c>
      <c r="D17" s="201">
        <v>73</v>
      </c>
      <c r="E17" s="201">
        <v>2</v>
      </c>
      <c r="F17" s="201"/>
      <c r="G17" s="201"/>
      <c r="H17" s="201"/>
      <c r="I17" s="201">
        <v>2</v>
      </c>
      <c r="J17" s="201">
        <v>17</v>
      </c>
      <c r="K17" s="201">
        <v>50</v>
      </c>
      <c r="L17" s="526">
        <v>4</v>
      </c>
      <c r="M17" s="675"/>
      <c r="O17" s="446" t="str">
        <f t="shared" si="1"/>
        <v/>
      </c>
      <c r="P17" s="446" t="str">
        <f t="shared" si="2"/>
        <v/>
      </c>
      <c r="Q17" s="446" t="str">
        <f t="shared" si="3"/>
        <v/>
      </c>
      <c r="R17" s="446" t="str">
        <f t="shared" si="4"/>
        <v/>
      </c>
    </row>
    <row r="18" spans="1:18" ht="18.75" customHeight="1">
      <c r="A18" s="487" t="s">
        <v>566</v>
      </c>
      <c r="B18" s="483"/>
      <c r="C18" s="201">
        <v>84</v>
      </c>
      <c r="D18" s="201">
        <v>73</v>
      </c>
      <c r="E18" s="201">
        <v>2</v>
      </c>
      <c r="F18" s="201"/>
      <c r="G18" s="201"/>
      <c r="H18" s="201"/>
      <c r="I18" s="201">
        <v>2</v>
      </c>
      <c r="J18" s="201">
        <v>17</v>
      </c>
      <c r="K18" s="201">
        <v>50</v>
      </c>
      <c r="L18" s="526">
        <v>4</v>
      </c>
      <c r="M18" s="675"/>
      <c r="O18" s="446" t="str">
        <f t="shared" si="1"/>
        <v/>
      </c>
      <c r="P18" s="446" t="str">
        <f t="shared" si="2"/>
        <v/>
      </c>
      <c r="Q18" s="446" t="str">
        <f t="shared" si="3"/>
        <v/>
      </c>
      <c r="R18" s="446" t="str">
        <f t="shared" si="4"/>
        <v/>
      </c>
    </row>
    <row r="19" spans="1:18" ht="18.75" customHeight="1">
      <c r="A19" s="488" t="s">
        <v>567</v>
      </c>
      <c r="B19" s="483"/>
      <c r="C19" s="314"/>
      <c r="D19" s="314"/>
      <c r="E19" s="314"/>
      <c r="F19" s="314"/>
      <c r="G19" s="314"/>
      <c r="H19" s="314"/>
      <c r="I19" s="314"/>
      <c r="J19" s="314"/>
      <c r="K19" s="314"/>
      <c r="L19" s="329"/>
      <c r="M19" s="675"/>
      <c r="O19" s="446" t="str">
        <f t="shared" si="1"/>
        <v/>
      </c>
      <c r="P19" s="446" t="str">
        <f t="shared" si="2"/>
        <v/>
      </c>
      <c r="Q19" s="446" t="str">
        <f t="shared" si="3"/>
        <v/>
      </c>
      <c r="R19" s="446" t="str">
        <f t="shared" si="4"/>
        <v/>
      </c>
    </row>
    <row r="20" spans="1:18" s="173" customFormat="1" ht="18.75" customHeight="1">
      <c r="A20" s="495" t="s">
        <v>568</v>
      </c>
      <c r="B20" s="489"/>
      <c r="C20" s="400">
        <f>SUM(C21:C23)</f>
        <v>270</v>
      </c>
      <c r="D20" s="400">
        <f t="shared" ref="D20:L20" si="5">SUM(D21:D23)</f>
        <v>185</v>
      </c>
      <c r="E20" s="400">
        <f t="shared" si="5"/>
        <v>2</v>
      </c>
      <c r="F20" s="400">
        <f t="shared" si="5"/>
        <v>0</v>
      </c>
      <c r="G20" s="400">
        <f t="shared" si="5"/>
        <v>0</v>
      </c>
      <c r="H20" s="400">
        <f t="shared" si="5"/>
        <v>0</v>
      </c>
      <c r="I20" s="400">
        <f t="shared" si="5"/>
        <v>0</v>
      </c>
      <c r="J20" s="400">
        <f t="shared" si="5"/>
        <v>2</v>
      </c>
      <c r="K20" s="400">
        <f t="shared" si="5"/>
        <v>107</v>
      </c>
      <c r="L20" s="400">
        <f t="shared" si="5"/>
        <v>76</v>
      </c>
      <c r="M20" s="676"/>
      <c r="O20" s="446" t="str">
        <f t="shared" si="1"/>
        <v/>
      </c>
      <c r="P20" s="446" t="str">
        <f t="shared" si="2"/>
        <v/>
      </c>
      <c r="Q20" s="446" t="str">
        <f t="shared" si="3"/>
        <v/>
      </c>
      <c r="R20" s="446" t="str">
        <f t="shared" si="4"/>
        <v/>
      </c>
    </row>
    <row r="21" spans="1:18" s="173" customFormat="1" ht="18.75" customHeight="1">
      <c r="A21" s="496" t="s">
        <v>211</v>
      </c>
      <c r="B21" s="490"/>
      <c r="C21" s="527">
        <v>258</v>
      </c>
      <c r="D21" s="527">
        <v>173</v>
      </c>
      <c r="E21" s="527">
        <v>2</v>
      </c>
      <c r="F21" s="527"/>
      <c r="G21" s="527"/>
      <c r="H21" s="527"/>
      <c r="I21" s="527"/>
      <c r="J21" s="527">
        <v>2</v>
      </c>
      <c r="K21" s="527">
        <v>101</v>
      </c>
      <c r="L21" s="527">
        <v>70</v>
      </c>
      <c r="M21" s="343"/>
      <c r="O21" s="446" t="str">
        <f t="shared" si="1"/>
        <v/>
      </c>
      <c r="P21" s="446" t="str">
        <f t="shared" si="2"/>
        <v/>
      </c>
      <c r="Q21" s="446" t="str">
        <f t="shared" si="3"/>
        <v/>
      </c>
      <c r="R21" s="446" t="str">
        <f t="shared" si="4"/>
        <v/>
      </c>
    </row>
    <row r="22" spans="1:18" s="173" customFormat="1" ht="18.75" customHeight="1">
      <c r="A22" s="497" t="s">
        <v>219</v>
      </c>
      <c r="B22" s="491"/>
      <c r="C22" s="331"/>
      <c r="D22" s="331"/>
      <c r="E22" s="331"/>
      <c r="F22" s="331"/>
      <c r="G22" s="331"/>
      <c r="H22" s="331"/>
      <c r="I22" s="331"/>
      <c r="J22" s="331"/>
      <c r="K22" s="331"/>
      <c r="L22" s="331"/>
      <c r="M22" s="343"/>
      <c r="O22" s="446" t="str">
        <f t="shared" si="1"/>
        <v/>
      </c>
      <c r="P22" s="446" t="str">
        <f t="shared" si="2"/>
        <v/>
      </c>
      <c r="Q22" s="446" t="str">
        <f t="shared" si="3"/>
        <v/>
      </c>
      <c r="R22" s="446" t="str">
        <f t="shared" si="4"/>
        <v/>
      </c>
    </row>
    <row r="23" spans="1:18" s="173" customFormat="1" ht="15" customHeight="1">
      <c r="A23" s="498" t="s">
        <v>565</v>
      </c>
      <c r="B23" s="492"/>
      <c r="C23" s="527">
        <v>12</v>
      </c>
      <c r="D23" s="527">
        <v>12</v>
      </c>
      <c r="E23" s="527"/>
      <c r="F23" s="527"/>
      <c r="G23" s="527"/>
      <c r="H23" s="527"/>
      <c r="I23" s="527"/>
      <c r="J23" s="527"/>
      <c r="K23" s="527">
        <v>6</v>
      </c>
      <c r="L23" s="527">
        <v>6</v>
      </c>
      <c r="M23" s="343"/>
      <c r="O23" s="446" t="str">
        <f t="shared" si="1"/>
        <v/>
      </c>
      <c r="P23" s="446" t="str">
        <f t="shared" si="2"/>
        <v/>
      </c>
      <c r="Q23" s="446" t="str">
        <f t="shared" si="3"/>
        <v/>
      </c>
      <c r="R23" s="446" t="str">
        <f t="shared" si="4"/>
        <v/>
      </c>
    </row>
    <row r="24" spans="1:18" s="173" customFormat="1" ht="15" customHeight="1">
      <c r="A24" s="499" t="s">
        <v>566</v>
      </c>
      <c r="B24" s="493"/>
      <c r="C24" s="527">
        <v>12</v>
      </c>
      <c r="D24" s="527">
        <v>12</v>
      </c>
      <c r="E24" s="527"/>
      <c r="F24" s="527"/>
      <c r="G24" s="527"/>
      <c r="H24" s="527"/>
      <c r="I24" s="527"/>
      <c r="J24" s="527"/>
      <c r="K24" s="527">
        <v>6</v>
      </c>
      <c r="L24" s="527">
        <v>6</v>
      </c>
      <c r="M24" s="343"/>
      <c r="O24" s="446" t="str">
        <f t="shared" si="1"/>
        <v/>
      </c>
      <c r="P24" s="446" t="str">
        <f t="shared" si="2"/>
        <v/>
      </c>
      <c r="Q24" s="446" t="str">
        <f t="shared" si="3"/>
        <v/>
      </c>
      <c r="R24" s="446" t="str">
        <f t="shared" si="4"/>
        <v/>
      </c>
    </row>
    <row r="25" spans="1:18" s="173" customFormat="1" ht="15" customHeight="1">
      <c r="A25" s="499" t="s">
        <v>567</v>
      </c>
      <c r="B25" s="493"/>
      <c r="C25" s="331"/>
      <c r="D25" s="331"/>
      <c r="E25" s="331"/>
      <c r="F25" s="331"/>
      <c r="G25" s="331"/>
      <c r="H25" s="331"/>
      <c r="I25" s="331"/>
      <c r="J25" s="331"/>
      <c r="K25" s="331"/>
      <c r="L25" s="331"/>
      <c r="M25" s="343"/>
      <c r="O25" s="446" t="str">
        <f t="shared" si="1"/>
        <v/>
      </c>
      <c r="P25" s="446" t="str">
        <f t="shared" si="2"/>
        <v/>
      </c>
      <c r="Q25" s="446" t="str">
        <f t="shared" si="3"/>
        <v/>
      </c>
      <c r="R25" s="446" t="str">
        <f t="shared" si="4"/>
        <v/>
      </c>
    </row>
    <row r="26" spans="1:18" s="173" customFormat="1" ht="16.5" customHeight="1">
      <c r="A26" s="500"/>
      <c r="B26" s="494"/>
      <c r="C26" s="332"/>
      <c r="D26" s="332"/>
      <c r="E26" s="332"/>
      <c r="F26" s="332"/>
      <c r="G26" s="332"/>
      <c r="H26" s="332"/>
      <c r="I26" s="332"/>
      <c r="J26" s="332"/>
      <c r="K26" s="332"/>
      <c r="L26" s="332"/>
      <c r="M26" s="467"/>
      <c r="O26" s="446" t="str">
        <f t="shared" si="1"/>
        <v/>
      </c>
      <c r="P26" s="446" t="str">
        <f t="shared" si="2"/>
        <v/>
      </c>
      <c r="Q26" s="446" t="str">
        <f t="shared" si="3"/>
        <v/>
      </c>
      <c r="R26" s="446" t="str">
        <f t="shared" si="4"/>
        <v/>
      </c>
    </row>
    <row r="27" spans="1:18" ht="15.75" customHeight="1">
      <c r="A27" s="333"/>
      <c r="B27" s="333"/>
      <c r="C27" s="316"/>
      <c r="D27" s="316"/>
      <c r="E27" s="316"/>
      <c r="F27" s="316"/>
      <c r="G27" s="316"/>
      <c r="H27" s="316"/>
      <c r="I27" s="316"/>
      <c r="J27" s="334" t="s">
        <v>569</v>
      </c>
      <c r="K27" s="334"/>
      <c r="L27" s="645" t="s">
        <v>1512</v>
      </c>
      <c r="M27" s="645"/>
      <c r="N27" s="159"/>
      <c r="O27" s="168"/>
    </row>
    <row r="28" spans="1:18" ht="15.75" customHeight="1">
      <c r="A28" s="318" t="s">
        <v>235</v>
      </c>
      <c r="B28" s="318"/>
      <c r="C28" s="319"/>
      <c r="D28" s="319"/>
      <c r="E28" s="319"/>
      <c r="F28" s="319"/>
      <c r="G28" s="319"/>
      <c r="H28" s="319"/>
      <c r="I28" s="324"/>
      <c r="J28" s="479" t="s">
        <v>570</v>
      </c>
      <c r="K28" s="479"/>
      <c r="L28" s="646" t="s">
        <v>236</v>
      </c>
      <c r="M28" s="646"/>
      <c r="N28" s="127"/>
      <c r="O28" s="168"/>
    </row>
    <row r="29" spans="1:18" ht="15.75" customHeight="1">
      <c r="A29" s="318"/>
      <c r="B29" s="318"/>
      <c r="C29" s="319"/>
      <c r="D29" s="319"/>
      <c r="E29" s="319"/>
      <c r="F29" s="319"/>
      <c r="G29" s="319"/>
      <c r="H29" s="319"/>
      <c r="I29" s="324"/>
      <c r="J29" s="317" t="s">
        <v>571</v>
      </c>
      <c r="K29" s="317"/>
      <c r="L29" s="642"/>
      <c r="M29" s="642"/>
      <c r="N29" s="127"/>
      <c r="O29" s="168"/>
    </row>
    <row r="30" spans="1:18" ht="15.75" customHeight="1">
      <c r="A30" s="318"/>
      <c r="B30" s="318"/>
      <c r="C30" s="319"/>
      <c r="D30" s="319"/>
      <c r="E30" s="319"/>
      <c r="F30" s="319"/>
      <c r="G30" s="319"/>
      <c r="H30" s="319"/>
      <c r="I30" s="324"/>
      <c r="J30" s="317"/>
      <c r="K30" s="328"/>
      <c r="L30" s="328"/>
      <c r="M30" s="328"/>
      <c r="N30" s="127"/>
      <c r="O30" s="168"/>
    </row>
    <row r="31" spans="1:18" ht="15.75" customHeight="1">
      <c r="A31" s="318"/>
      <c r="B31" s="318"/>
      <c r="C31" s="319"/>
      <c r="D31" s="319"/>
      <c r="E31" s="319"/>
      <c r="F31" s="319"/>
      <c r="G31" s="319"/>
      <c r="H31" s="319"/>
      <c r="I31" s="324"/>
      <c r="J31" s="317"/>
      <c r="K31" s="328"/>
      <c r="L31" s="328"/>
      <c r="M31" s="328"/>
      <c r="N31" s="127"/>
      <c r="O31" s="168"/>
    </row>
    <row r="32" spans="1:18" ht="15.75" customHeight="1">
      <c r="A32" s="318"/>
      <c r="B32" s="318"/>
      <c r="C32" s="319"/>
      <c r="D32" s="319"/>
      <c r="E32" s="319"/>
      <c r="F32" s="319"/>
      <c r="G32" s="319"/>
      <c r="H32" s="319"/>
      <c r="I32" s="324"/>
      <c r="J32" s="320"/>
      <c r="K32" s="320"/>
      <c r="L32" s="320"/>
      <c r="M32" s="320"/>
      <c r="N32" s="127"/>
      <c r="O32" s="168"/>
    </row>
    <row r="33" spans="1:15" ht="15.75" customHeight="1">
      <c r="A33" s="318"/>
      <c r="B33" s="318"/>
      <c r="C33" s="319"/>
      <c r="D33" s="319"/>
      <c r="E33" s="319"/>
      <c r="F33" s="319"/>
      <c r="G33" s="319"/>
      <c r="H33" s="319"/>
      <c r="I33" s="324"/>
      <c r="J33" s="320"/>
      <c r="K33" s="320"/>
      <c r="L33" s="320"/>
      <c r="M33" s="320"/>
      <c r="N33" s="127"/>
      <c r="O33" s="168"/>
    </row>
    <row r="34" spans="1:15" ht="15" customHeight="1">
      <c r="A34" s="318"/>
      <c r="B34" s="318"/>
      <c r="C34" s="319"/>
      <c r="D34" s="319"/>
      <c r="E34" s="319"/>
      <c r="F34" s="319"/>
      <c r="G34" s="319"/>
      <c r="H34" s="319"/>
      <c r="I34" s="324"/>
      <c r="J34" s="320"/>
      <c r="K34" s="320"/>
      <c r="L34" s="320"/>
      <c r="M34" s="320"/>
      <c r="N34" s="127"/>
      <c r="O34" s="168"/>
    </row>
    <row r="35" spans="1:15" ht="15" customHeight="1">
      <c r="A35" s="318" t="s">
        <v>1502</v>
      </c>
      <c r="B35" s="321"/>
      <c r="C35" s="319"/>
      <c r="D35" s="319"/>
      <c r="E35" s="319"/>
      <c r="F35" s="319"/>
      <c r="G35" s="319"/>
      <c r="H35" s="319"/>
      <c r="I35" s="324"/>
      <c r="J35" s="321" t="s">
        <v>1414</v>
      </c>
      <c r="K35" s="324"/>
      <c r="L35" s="642" t="s">
        <v>1508</v>
      </c>
      <c r="M35" s="642"/>
      <c r="N35" s="127"/>
      <c r="O35" s="168"/>
    </row>
    <row r="36" spans="1:15" ht="15" customHeight="1">
      <c r="A36" s="126"/>
      <c r="B36" s="126"/>
      <c r="C36" s="127"/>
      <c r="D36" s="127"/>
      <c r="E36" s="127"/>
      <c r="F36" s="127"/>
      <c r="G36" s="127"/>
      <c r="H36" s="127"/>
      <c r="J36" s="126"/>
      <c r="L36" s="129"/>
      <c r="M36" s="129"/>
      <c r="N36" s="127"/>
      <c r="O36" s="168"/>
    </row>
    <row r="37" spans="1:15" ht="15.75" customHeight="1">
      <c r="A37" s="130" t="s">
        <v>572</v>
      </c>
      <c r="B37" s="130"/>
      <c r="C37" s="654" t="s">
        <v>1404</v>
      </c>
      <c r="D37" s="654"/>
      <c r="E37" s="654"/>
      <c r="F37" s="654"/>
      <c r="G37" s="654"/>
      <c r="H37" s="654"/>
      <c r="I37" s="654"/>
      <c r="J37" s="654"/>
      <c r="K37" s="335" t="s">
        <v>1402</v>
      </c>
      <c r="L37" s="336"/>
      <c r="M37" s="336"/>
      <c r="N37" s="175"/>
      <c r="O37" s="168"/>
    </row>
    <row r="38" spans="1:15" ht="15.75" customHeight="1">
      <c r="A38" s="34" t="s">
        <v>110</v>
      </c>
      <c r="B38" s="131"/>
      <c r="C38" s="656" t="s">
        <v>81</v>
      </c>
      <c r="D38" s="656"/>
      <c r="E38" s="656"/>
      <c r="F38" s="656"/>
      <c r="G38" s="656"/>
      <c r="H38" s="656"/>
      <c r="I38" s="656"/>
      <c r="J38" s="656"/>
      <c r="K38" s="335" t="str">
        <f>Bia!C10</f>
        <v>Tr.CĐ Kỹ thuật Lý Tự Trọng TP HCM</v>
      </c>
      <c r="L38" s="337"/>
      <c r="M38" s="337"/>
      <c r="N38" s="175"/>
      <c r="O38" s="168"/>
    </row>
    <row r="39" spans="1:15" ht="15.75" customHeight="1">
      <c r="A39" s="34" t="s">
        <v>111</v>
      </c>
      <c r="B39" s="131"/>
      <c r="C39" s="654" t="s">
        <v>200</v>
      </c>
      <c r="D39" s="654"/>
      <c r="E39" s="654"/>
      <c r="F39" s="654"/>
      <c r="G39" s="654"/>
      <c r="H39" s="654"/>
      <c r="I39" s="654"/>
      <c r="J39" s="654"/>
      <c r="K39" s="326"/>
      <c r="L39" s="326"/>
      <c r="M39" s="326"/>
      <c r="N39" s="175"/>
      <c r="O39" s="168"/>
    </row>
    <row r="40" spans="1:15" ht="15.75" customHeight="1">
      <c r="A40" s="34" t="s">
        <v>112</v>
      </c>
      <c r="B40" s="131"/>
      <c r="C40" s="324"/>
      <c r="D40" s="324"/>
      <c r="E40" s="324"/>
      <c r="F40" s="324"/>
      <c r="G40" s="324"/>
      <c r="H40" s="324"/>
      <c r="I40" s="324"/>
      <c r="J40" s="324"/>
      <c r="K40" s="326"/>
      <c r="L40" s="326"/>
      <c r="M40" s="326"/>
      <c r="N40" s="175"/>
      <c r="O40" s="168"/>
    </row>
    <row r="41" spans="1:15" ht="15.75" customHeight="1">
      <c r="A41" s="132" t="s">
        <v>573</v>
      </c>
      <c r="B41" s="132"/>
      <c r="C41" s="327"/>
      <c r="D41" s="328"/>
      <c r="E41" s="328"/>
      <c r="F41" s="328"/>
      <c r="G41" s="328"/>
      <c r="H41" s="328"/>
      <c r="I41" s="328"/>
      <c r="J41" s="328"/>
      <c r="K41" s="338"/>
      <c r="L41" s="338"/>
      <c r="M41" s="338"/>
      <c r="N41" s="175"/>
      <c r="O41" s="168"/>
    </row>
    <row r="42" spans="1:15" ht="20.25" customHeight="1">
      <c r="A42" s="164" t="s">
        <v>574</v>
      </c>
      <c r="B42" s="401"/>
      <c r="C42" s="324"/>
      <c r="D42" s="339"/>
      <c r="E42" s="339"/>
      <c r="F42" s="339"/>
      <c r="G42" s="339"/>
      <c r="H42" s="339"/>
      <c r="I42" s="339"/>
      <c r="J42" s="340"/>
      <c r="K42" s="340"/>
      <c r="L42" s="340"/>
      <c r="M42" s="341"/>
      <c r="N42" s="175"/>
      <c r="O42" s="168"/>
    </row>
    <row r="43" spans="1:15" ht="15" customHeight="1">
      <c r="A43" s="133"/>
      <c r="B43" s="677" t="s">
        <v>122</v>
      </c>
      <c r="C43" s="134" t="s">
        <v>551</v>
      </c>
      <c r="D43" s="663" t="s">
        <v>575</v>
      </c>
      <c r="E43" s="664"/>
      <c r="F43" s="664"/>
      <c r="G43" s="664"/>
      <c r="H43" s="664"/>
      <c r="I43" s="664"/>
      <c r="J43" s="664"/>
      <c r="K43" s="664"/>
      <c r="L43" s="665"/>
      <c r="M43" s="142"/>
      <c r="O43" s="168"/>
    </row>
    <row r="44" spans="1:15" ht="15" customHeight="1">
      <c r="A44" s="136"/>
      <c r="B44" s="678"/>
      <c r="C44" s="137" t="s">
        <v>245</v>
      </c>
      <c r="D44" s="138"/>
      <c r="E44" s="663" t="s">
        <v>185</v>
      </c>
      <c r="F44" s="664"/>
      <c r="G44" s="665"/>
      <c r="H44" s="647" t="s">
        <v>553</v>
      </c>
      <c r="I44" s="648"/>
      <c r="J44" s="648"/>
      <c r="K44" s="648"/>
      <c r="L44" s="649"/>
      <c r="M44" s="476" t="s">
        <v>169</v>
      </c>
      <c r="O44" s="168"/>
    </row>
    <row r="45" spans="1:15" ht="15" customHeight="1">
      <c r="A45" s="136"/>
      <c r="B45" s="678"/>
      <c r="C45" s="160" t="s">
        <v>554</v>
      </c>
      <c r="D45" s="141" t="s">
        <v>555</v>
      </c>
      <c r="E45" s="161"/>
      <c r="F45" s="680" t="s">
        <v>184</v>
      </c>
      <c r="G45" s="681"/>
      <c r="H45" s="143" t="s">
        <v>556</v>
      </c>
      <c r="I45" s="137" t="s">
        <v>556</v>
      </c>
      <c r="J45" s="137" t="s">
        <v>556</v>
      </c>
      <c r="K45" s="137" t="s">
        <v>556</v>
      </c>
      <c r="L45" s="140" t="s">
        <v>556</v>
      </c>
      <c r="M45" s="137"/>
      <c r="O45" s="168"/>
    </row>
    <row r="46" spans="1:15" ht="15.75">
      <c r="A46" s="136"/>
      <c r="B46" s="678"/>
      <c r="C46" s="137"/>
      <c r="D46" s="141" t="s">
        <v>557</v>
      </c>
      <c r="E46" s="137" t="s">
        <v>160</v>
      </c>
      <c r="F46" s="137" t="s">
        <v>176</v>
      </c>
      <c r="G46" s="137" t="s">
        <v>185</v>
      </c>
      <c r="H46" s="137" t="s">
        <v>558</v>
      </c>
      <c r="I46" s="137" t="s">
        <v>559</v>
      </c>
      <c r="J46" s="137" t="s">
        <v>560</v>
      </c>
      <c r="K46" s="146" t="s">
        <v>561</v>
      </c>
      <c r="L46" s="140" t="s">
        <v>148</v>
      </c>
      <c r="M46" s="137" t="s">
        <v>146</v>
      </c>
      <c r="O46" s="176"/>
    </row>
    <row r="47" spans="1:15" ht="15.75">
      <c r="A47" s="147"/>
      <c r="B47" s="679"/>
      <c r="C47" s="148"/>
      <c r="D47" s="149"/>
      <c r="E47" s="137" t="s">
        <v>146</v>
      </c>
      <c r="F47" s="137" t="s">
        <v>146</v>
      </c>
      <c r="G47" s="137" t="s">
        <v>160</v>
      </c>
      <c r="H47" s="137" t="s">
        <v>562</v>
      </c>
      <c r="I47" s="137"/>
      <c r="J47" s="137"/>
      <c r="K47" s="137" t="s">
        <v>560</v>
      </c>
      <c r="L47" s="140" t="s">
        <v>563</v>
      </c>
      <c r="M47" s="148"/>
      <c r="O47" s="176"/>
    </row>
    <row r="48" spans="1:15">
      <c r="A48" s="152" t="s">
        <v>147</v>
      </c>
      <c r="B48" s="152" t="s">
        <v>119</v>
      </c>
      <c r="C48" s="152">
        <v>1</v>
      </c>
      <c r="D48" s="152">
        <v>2</v>
      </c>
      <c r="E48" s="152">
        <v>3</v>
      </c>
      <c r="F48" s="152">
        <v>4</v>
      </c>
      <c r="G48" s="152">
        <v>5</v>
      </c>
      <c r="H48" s="152">
        <v>6</v>
      </c>
      <c r="I48" s="152">
        <v>7</v>
      </c>
      <c r="J48" s="152">
        <v>8</v>
      </c>
      <c r="K48" s="152">
        <v>9</v>
      </c>
      <c r="L48" s="153">
        <v>10</v>
      </c>
      <c r="M48" s="465">
        <v>11</v>
      </c>
      <c r="O48" s="168"/>
    </row>
    <row r="49" spans="1:18" ht="13.5" customHeight="1">
      <c r="A49" s="342" t="s">
        <v>564</v>
      </c>
      <c r="B49" s="155"/>
      <c r="C49" s="469">
        <f>SUM(C51:C118)</f>
        <v>1376</v>
      </c>
      <c r="D49" s="469">
        <f t="shared" ref="D49:L49" si="6">SUM(D51:D118)</f>
        <v>990</v>
      </c>
      <c r="E49" s="469">
        <f t="shared" si="6"/>
        <v>75</v>
      </c>
      <c r="F49" s="469">
        <f t="shared" si="6"/>
        <v>8</v>
      </c>
      <c r="G49" s="469">
        <f t="shared" si="6"/>
        <v>2</v>
      </c>
      <c r="H49" s="469">
        <f t="shared" si="6"/>
        <v>0</v>
      </c>
      <c r="I49" s="469">
        <f t="shared" si="6"/>
        <v>9</v>
      </c>
      <c r="J49" s="469">
        <f t="shared" si="6"/>
        <v>175</v>
      </c>
      <c r="K49" s="469">
        <f t="shared" si="6"/>
        <v>697</v>
      </c>
      <c r="L49" s="469">
        <f t="shared" si="6"/>
        <v>109</v>
      </c>
      <c r="M49" s="466"/>
      <c r="O49" s="446" t="str">
        <f>IF(OR(D49&lt;E49,D49&lt;F49,D49&lt;G49),"Er","")</f>
        <v/>
      </c>
      <c r="P49" s="446" t="str">
        <f>IF(OR(D49&lt;E49,E49&lt;G49),"Er","")</f>
        <v/>
      </c>
      <c r="Q49" s="446" t="str">
        <f>IF(OR(D49&lt;F49,F49&lt;G49),"Er","")</f>
        <v/>
      </c>
      <c r="R49" s="446" t="str">
        <f>IF(OR(D49&lt;G49,E49&lt;G49,F49&lt;G49),"Er","")</f>
        <v/>
      </c>
    </row>
    <row r="50" spans="1:18" ht="13.5" customHeight="1">
      <c r="A50" s="306" t="s">
        <v>547</v>
      </c>
      <c r="B50" s="468" t="s">
        <v>151</v>
      </c>
      <c r="C50" s="468" t="s">
        <v>151</v>
      </c>
      <c r="D50" s="468" t="s">
        <v>151</v>
      </c>
      <c r="E50" s="468" t="s">
        <v>151</v>
      </c>
      <c r="F50" s="468" t="s">
        <v>151</v>
      </c>
      <c r="G50" s="468" t="s">
        <v>151</v>
      </c>
      <c r="H50" s="468" t="s">
        <v>151</v>
      </c>
      <c r="I50" s="468" t="s">
        <v>151</v>
      </c>
      <c r="J50" s="468" t="s">
        <v>151</v>
      </c>
      <c r="K50" s="468" t="s">
        <v>151</v>
      </c>
      <c r="L50" s="468" t="s">
        <v>151</v>
      </c>
      <c r="M50" s="674" t="s">
        <v>123</v>
      </c>
      <c r="O50" s="446"/>
      <c r="P50" s="446"/>
      <c r="Q50" s="446"/>
      <c r="R50" s="446"/>
    </row>
    <row r="51" spans="1:18" ht="13.5" customHeight="1">
      <c r="A51" s="515" t="str">
        <f t="shared" ref="A51:A114" si="7">IF(ISNA( VLOOKUP(B51,NGHANH_CD_LIST,2,FALSE)),"",VLOOKUP(B51,NGHANH_CD_LIST,2,FALSE))</f>
        <v>Công nghệ kỹ thuật điện, điện tử và viễn thông</v>
      </c>
      <c r="B51" s="460">
        <v>515103</v>
      </c>
      <c r="C51" s="199">
        <v>392</v>
      </c>
      <c r="D51" s="469">
        <f>SUM(H51:L51)</f>
        <v>269</v>
      </c>
      <c r="E51" s="199">
        <v>1</v>
      </c>
      <c r="F51" s="199">
        <v>3</v>
      </c>
      <c r="G51" s="199"/>
      <c r="H51" s="199"/>
      <c r="I51" s="199">
        <v>4</v>
      </c>
      <c r="J51" s="199">
        <v>39</v>
      </c>
      <c r="K51" s="199">
        <v>192</v>
      </c>
      <c r="L51" s="199">
        <v>34</v>
      </c>
      <c r="M51" s="675"/>
      <c r="O51" s="446" t="str">
        <f t="shared" ref="O51:O62" si="8">IF(OR(D51&lt;E51,D51&lt;F51,D51&lt;G51),"Er","")</f>
        <v/>
      </c>
      <c r="P51" s="446" t="str">
        <f t="shared" ref="P51:P62" si="9">IF(OR(D51&lt;E51,E51&lt;G51),"Er","")</f>
        <v/>
      </c>
      <c r="Q51" s="446" t="str">
        <f t="shared" ref="Q51:Q62" si="10">IF(OR(D51&lt;F51,F51&lt;G51),"Er","")</f>
        <v/>
      </c>
      <c r="R51" s="446" t="str">
        <f t="shared" ref="R51:R62" si="11">IF(OR(D51&lt;G51,E51&lt;G51,F51&lt;G51),"Er","")</f>
        <v/>
      </c>
    </row>
    <row r="52" spans="1:18" ht="13.5" customHeight="1">
      <c r="A52" s="515" t="str">
        <f t="shared" si="7"/>
        <v>Công nghệ kỹ thuật cơ khí</v>
      </c>
      <c r="B52" s="460">
        <v>515102</v>
      </c>
      <c r="C52" s="199">
        <v>645</v>
      </c>
      <c r="D52" s="469">
        <f t="shared" ref="D52:D115" si="12">SUM(H52:L52)</f>
        <v>484</v>
      </c>
      <c r="E52" s="199"/>
      <c r="F52" s="199"/>
      <c r="G52" s="199"/>
      <c r="H52" s="199"/>
      <c r="I52" s="199"/>
      <c r="J52" s="199">
        <v>59</v>
      </c>
      <c r="K52" s="199">
        <v>366</v>
      </c>
      <c r="L52" s="199">
        <v>59</v>
      </c>
      <c r="M52" s="675"/>
      <c r="O52" s="446" t="str">
        <f t="shared" si="8"/>
        <v/>
      </c>
      <c r="P52" s="446" t="str">
        <f t="shared" si="9"/>
        <v/>
      </c>
      <c r="Q52" s="446" t="str">
        <f t="shared" si="10"/>
        <v/>
      </c>
      <c r="R52" s="446" t="str">
        <f t="shared" si="11"/>
        <v/>
      </c>
    </row>
    <row r="53" spans="1:18" ht="13.5" customHeight="1">
      <c r="A53" s="515" t="str">
        <f t="shared" si="7"/>
        <v>Sản xuất, chế biến sợi, vải, giày, da</v>
      </c>
      <c r="B53" s="460">
        <v>515402</v>
      </c>
      <c r="C53" s="199">
        <v>64</v>
      </c>
      <c r="D53" s="469">
        <f t="shared" si="12"/>
        <v>57</v>
      </c>
      <c r="E53" s="199">
        <v>55</v>
      </c>
      <c r="F53" s="199">
        <v>2</v>
      </c>
      <c r="G53" s="199">
        <v>2</v>
      </c>
      <c r="H53" s="199"/>
      <c r="I53" s="199">
        <v>2</v>
      </c>
      <c r="J53" s="199">
        <v>41</v>
      </c>
      <c r="K53" s="199">
        <v>14</v>
      </c>
      <c r="L53" s="199"/>
      <c r="M53" s="675"/>
      <c r="O53" s="446" t="str">
        <f t="shared" si="8"/>
        <v/>
      </c>
      <c r="P53" s="446" t="str">
        <f t="shared" si="9"/>
        <v/>
      </c>
      <c r="Q53" s="446" t="str">
        <f t="shared" si="10"/>
        <v/>
      </c>
      <c r="R53" s="446" t="str">
        <f t="shared" si="11"/>
        <v/>
      </c>
    </row>
    <row r="54" spans="1:18" ht="13.5" customHeight="1">
      <c r="A54" s="515" t="str">
        <f t="shared" si="7"/>
        <v>Công nghệ thông tin</v>
      </c>
      <c r="B54" s="460">
        <v>514802</v>
      </c>
      <c r="C54" s="199">
        <v>275</v>
      </c>
      <c r="D54" s="469">
        <f t="shared" si="12"/>
        <v>180</v>
      </c>
      <c r="E54" s="199">
        <v>19</v>
      </c>
      <c r="F54" s="199">
        <v>3</v>
      </c>
      <c r="G54" s="199"/>
      <c r="H54" s="199"/>
      <c r="I54" s="199">
        <v>3</v>
      </c>
      <c r="J54" s="199">
        <v>36</v>
      </c>
      <c r="K54" s="199">
        <v>125</v>
      </c>
      <c r="L54" s="199">
        <v>16</v>
      </c>
      <c r="M54" s="676"/>
      <c r="O54" s="446" t="str">
        <f t="shared" si="8"/>
        <v/>
      </c>
      <c r="P54" s="446" t="str">
        <f t="shared" si="9"/>
        <v/>
      </c>
      <c r="Q54" s="446" t="str">
        <f t="shared" si="10"/>
        <v/>
      </c>
      <c r="R54" s="446" t="str">
        <f t="shared" si="11"/>
        <v/>
      </c>
    </row>
    <row r="55" spans="1:18" ht="13.5" customHeight="1">
      <c r="A55" s="515" t="str">
        <f t="shared" si="7"/>
        <v/>
      </c>
      <c r="B55" s="460"/>
      <c r="C55" s="306"/>
      <c r="D55" s="469">
        <f t="shared" si="12"/>
        <v>0</v>
      </c>
      <c r="E55" s="306"/>
      <c r="F55" s="306"/>
      <c r="G55" s="306"/>
      <c r="H55" s="306"/>
      <c r="I55" s="306"/>
      <c r="J55" s="306"/>
      <c r="K55" s="306"/>
      <c r="L55" s="306"/>
      <c r="M55" s="307"/>
      <c r="O55" s="446" t="str">
        <f t="shared" si="8"/>
        <v/>
      </c>
      <c r="P55" s="446" t="str">
        <f t="shared" si="9"/>
        <v/>
      </c>
      <c r="Q55" s="446" t="str">
        <f t="shared" si="10"/>
        <v/>
      </c>
      <c r="R55" s="446" t="str">
        <f t="shared" si="11"/>
        <v/>
      </c>
    </row>
    <row r="56" spans="1:18" ht="13.5" customHeight="1">
      <c r="A56" s="515" t="str">
        <f t="shared" si="7"/>
        <v/>
      </c>
      <c r="B56" s="460"/>
      <c r="C56" s="306"/>
      <c r="D56" s="469">
        <f t="shared" si="12"/>
        <v>0</v>
      </c>
      <c r="E56" s="306"/>
      <c r="F56" s="306"/>
      <c r="G56" s="306"/>
      <c r="H56" s="306"/>
      <c r="I56" s="306"/>
      <c r="J56" s="306"/>
      <c r="K56" s="306"/>
      <c r="L56" s="306"/>
      <c r="M56" s="307"/>
      <c r="O56" s="446" t="str">
        <f t="shared" si="8"/>
        <v/>
      </c>
      <c r="P56" s="446" t="str">
        <f t="shared" si="9"/>
        <v/>
      </c>
      <c r="Q56" s="446" t="str">
        <f t="shared" si="10"/>
        <v/>
      </c>
      <c r="R56" s="446" t="str">
        <f t="shared" si="11"/>
        <v/>
      </c>
    </row>
    <row r="57" spans="1:18" ht="13.5" customHeight="1">
      <c r="A57" s="515" t="str">
        <f t="shared" si="7"/>
        <v/>
      </c>
      <c r="B57" s="460"/>
      <c r="C57" s="306"/>
      <c r="D57" s="469">
        <f t="shared" si="12"/>
        <v>0</v>
      </c>
      <c r="E57" s="306"/>
      <c r="F57" s="306"/>
      <c r="G57" s="306"/>
      <c r="H57" s="306"/>
      <c r="I57" s="306"/>
      <c r="J57" s="306"/>
      <c r="K57" s="306"/>
      <c r="L57" s="306"/>
      <c r="M57" s="307"/>
      <c r="O57" s="446" t="str">
        <f t="shared" si="8"/>
        <v/>
      </c>
      <c r="P57" s="446" t="str">
        <f t="shared" si="9"/>
        <v/>
      </c>
      <c r="Q57" s="446" t="str">
        <f t="shared" si="10"/>
        <v/>
      </c>
      <c r="R57" s="446" t="str">
        <f t="shared" si="11"/>
        <v/>
      </c>
    </row>
    <row r="58" spans="1:18" ht="13.5" customHeight="1">
      <c r="A58" s="515" t="str">
        <f t="shared" si="7"/>
        <v/>
      </c>
      <c r="B58" s="460"/>
      <c r="C58" s="306"/>
      <c r="D58" s="469">
        <f t="shared" si="12"/>
        <v>0</v>
      </c>
      <c r="E58" s="306"/>
      <c r="F58" s="306"/>
      <c r="G58" s="306"/>
      <c r="H58" s="306"/>
      <c r="I58" s="306"/>
      <c r="J58" s="306"/>
      <c r="K58" s="306"/>
      <c r="L58" s="306"/>
      <c r="M58" s="307"/>
      <c r="O58" s="446" t="str">
        <f t="shared" si="8"/>
        <v/>
      </c>
      <c r="P58" s="446" t="str">
        <f t="shared" si="9"/>
        <v/>
      </c>
      <c r="Q58" s="446" t="str">
        <f t="shared" si="10"/>
        <v/>
      </c>
      <c r="R58" s="446" t="str">
        <f t="shared" si="11"/>
        <v/>
      </c>
    </row>
    <row r="59" spans="1:18" ht="13.5" customHeight="1">
      <c r="A59" s="515" t="str">
        <f t="shared" si="7"/>
        <v/>
      </c>
      <c r="B59" s="460"/>
      <c r="C59" s="306"/>
      <c r="D59" s="469">
        <f t="shared" si="12"/>
        <v>0</v>
      </c>
      <c r="E59" s="306"/>
      <c r="F59" s="306"/>
      <c r="G59" s="306"/>
      <c r="H59" s="306"/>
      <c r="I59" s="306"/>
      <c r="J59" s="306"/>
      <c r="K59" s="306"/>
      <c r="L59" s="306"/>
      <c r="M59" s="307"/>
      <c r="O59" s="446" t="str">
        <f t="shared" si="8"/>
        <v/>
      </c>
      <c r="P59" s="446" t="str">
        <f t="shared" si="9"/>
        <v/>
      </c>
      <c r="Q59" s="446" t="str">
        <f t="shared" si="10"/>
        <v/>
      </c>
      <c r="R59" s="446" t="str">
        <f t="shared" si="11"/>
        <v/>
      </c>
    </row>
    <row r="60" spans="1:18" ht="13.5" customHeight="1">
      <c r="A60" s="515" t="str">
        <f t="shared" si="7"/>
        <v/>
      </c>
      <c r="B60" s="460"/>
      <c r="C60" s="306"/>
      <c r="D60" s="469">
        <f t="shared" si="12"/>
        <v>0</v>
      </c>
      <c r="E60" s="306"/>
      <c r="F60" s="306"/>
      <c r="G60" s="306"/>
      <c r="H60" s="306"/>
      <c r="I60" s="306"/>
      <c r="J60" s="306"/>
      <c r="K60" s="306"/>
      <c r="L60" s="306"/>
      <c r="M60" s="307"/>
      <c r="O60" s="446" t="str">
        <f t="shared" si="8"/>
        <v/>
      </c>
      <c r="P60" s="446" t="str">
        <f t="shared" si="9"/>
        <v/>
      </c>
      <c r="Q60" s="446" t="str">
        <f t="shared" si="10"/>
        <v/>
      </c>
      <c r="R60" s="446" t="str">
        <f t="shared" si="11"/>
        <v/>
      </c>
    </row>
    <row r="61" spans="1:18" ht="13.5" customHeight="1">
      <c r="A61" s="515" t="str">
        <f t="shared" si="7"/>
        <v/>
      </c>
      <c r="B61" s="460"/>
      <c r="C61" s="306"/>
      <c r="D61" s="469">
        <f t="shared" si="12"/>
        <v>0</v>
      </c>
      <c r="E61" s="306"/>
      <c r="F61" s="306"/>
      <c r="G61" s="306"/>
      <c r="H61" s="306"/>
      <c r="I61" s="306"/>
      <c r="J61" s="306"/>
      <c r="K61" s="306"/>
      <c r="L61" s="306"/>
      <c r="M61" s="307"/>
      <c r="O61" s="446" t="str">
        <f t="shared" si="8"/>
        <v/>
      </c>
      <c r="P61" s="446" t="str">
        <f t="shared" si="9"/>
        <v/>
      </c>
      <c r="Q61" s="446" t="str">
        <f t="shared" si="10"/>
        <v/>
      </c>
      <c r="R61" s="446" t="str">
        <f t="shared" si="11"/>
        <v/>
      </c>
    </row>
    <row r="62" spans="1:18" ht="13.5" customHeight="1">
      <c r="A62" s="515" t="str">
        <f t="shared" si="7"/>
        <v/>
      </c>
      <c r="B62" s="460"/>
      <c r="C62" s="306"/>
      <c r="D62" s="469">
        <f t="shared" si="12"/>
        <v>0</v>
      </c>
      <c r="E62" s="306"/>
      <c r="F62" s="306"/>
      <c r="G62" s="306"/>
      <c r="H62" s="306"/>
      <c r="I62" s="306"/>
      <c r="J62" s="306"/>
      <c r="K62" s="306"/>
      <c r="L62" s="306"/>
      <c r="M62" s="307"/>
      <c r="O62" s="446" t="str">
        <f t="shared" si="8"/>
        <v/>
      </c>
      <c r="P62" s="446" t="str">
        <f t="shared" si="9"/>
        <v/>
      </c>
      <c r="Q62" s="446" t="str">
        <f t="shared" si="10"/>
        <v/>
      </c>
      <c r="R62" s="446" t="str">
        <f t="shared" si="11"/>
        <v/>
      </c>
    </row>
    <row r="63" spans="1:18" ht="13.5" customHeight="1">
      <c r="A63" s="515" t="str">
        <f t="shared" si="7"/>
        <v/>
      </c>
      <c r="B63" s="460"/>
      <c r="C63" s="306"/>
      <c r="D63" s="469">
        <f t="shared" si="12"/>
        <v>0</v>
      </c>
      <c r="E63" s="306"/>
      <c r="F63" s="306"/>
      <c r="G63" s="306"/>
      <c r="H63" s="306"/>
      <c r="I63" s="306"/>
      <c r="J63" s="306"/>
      <c r="K63" s="306"/>
      <c r="L63" s="306"/>
      <c r="M63" s="307"/>
      <c r="O63" s="446" t="str">
        <f t="shared" ref="O63:O127" si="13">IF(OR(D63&lt;E63,D63&lt;F63,D63&lt;G63),"Er","")</f>
        <v/>
      </c>
      <c r="P63" s="446" t="str">
        <f t="shared" ref="P63:P127" si="14">IF(OR(D63&lt;E63,E63&lt;G63),"Er","")</f>
        <v/>
      </c>
      <c r="Q63" s="446" t="str">
        <f t="shared" ref="Q63:Q127" si="15">IF(OR(D63&lt;F63,F63&lt;G63),"Er","")</f>
        <v/>
      </c>
      <c r="R63" s="446" t="str">
        <f t="shared" ref="R63:R127" si="16">IF(OR(D63&lt;G63,E63&lt;G63,F63&lt;G63),"Er","")</f>
        <v/>
      </c>
    </row>
    <row r="64" spans="1:18" ht="13.5" customHeight="1">
      <c r="A64" s="515" t="str">
        <f t="shared" si="7"/>
        <v/>
      </c>
      <c r="B64" s="460"/>
      <c r="C64" s="306"/>
      <c r="D64" s="469">
        <f t="shared" si="12"/>
        <v>0</v>
      </c>
      <c r="E64" s="306"/>
      <c r="F64" s="306"/>
      <c r="G64" s="306"/>
      <c r="H64" s="306"/>
      <c r="I64" s="306"/>
      <c r="J64" s="306"/>
      <c r="K64" s="306"/>
      <c r="L64" s="306"/>
      <c r="M64" s="307"/>
      <c r="O64" s="446" t="str">
        <f t="shared" si="13"/>
        <v/>
      </c>
      <c r="P64" s="446" t="str">
        <f t="shared" si="14"/>
        <v/>
      </c>
      <c r="Q64" s="446" t="str">
        <f t="shared" si="15"/>
        <v/>
      </c>
      <c r="R64" s="446" t="str">
        <f t="shared" si="16"/>
        <v/>
      </c>
    </row>
    <row r="65" spans="1:18" ht="13.5" customHeight="1">
      <c r="A65" s="515" t="str">
        <f t="shared" si="7"/>
        <v/>
      </c>
      <c r="B65" s="460"/>
      <c r="C65" s="306"/>
      <c r="D65" s="469">
        <f t="shared" si="12"/>
        <v>0</v>
      </c>
      <c r="E65" s="306"/>
      <c r="F65" s="306"/>
      <c r="G65" s="306"/>
      <c r="H65" s="306"/>
      <c r="I65" s="306"/>
      <c r="J65" s="306"/>
      <c r="K65" s="306"/>
      <c r="L65" s="306"/>
      <c r="M65" s="307"/>
      <c r="O65" s="446" t="str">
        <f t="shared" si="13"/>
        <v/>
      </c>
      <c r="P65" s="446" t="str">
        <f t="shared" si="14"/>
        <v/>
      </c>
      <c r="Q65" s="446" t="str">
        <f t="shared" si="15"/>
        <v/>
      </c>
      <c r="R65" s="446" t="str">
        <f t="shared" si="16"/>
        <v/>
      </c>
    </row>
    <row r="66" spans="1:18" ht="13.5" customHeight="1">
      <c r="A66" s="515" t="str">
        <f t="shared" si="7"/>
        <v/>
      </c>
      <c r="B66" s="460"/>
      <c r="C66" s="306"/>
      <c r="D66" s="469">
        <f t="shared" si="12"/>
        <v>0</v>
      </c>
      <c r="E66" s="306"/>
      <c r="F66" s="306"/>
      <c r="G66" s="306"/>
      <c r="H66" s="306"/>
      <c r="I66" s="306"/>
      <c r="J66" s="306"/>
      <c r="K66" s="306"/>
      <c r="L66" s="306"/>
      <c r="M66" s="307"/>
      <c r="O66" s="446" t="str">
        <f t="shared" si="13"/>
        <v/>
      </c>
      <c r="P66" s="446" t="str">
        <f t="shared" si="14"/>
        <v/>
      </c>
      <c r="Q66" s="446" t="str">
        <f t="shared" si="15"/>
        <v/>
      </c>
      <c r="R66" s="446" t="str">
        <f t="shared" si="16"/>
        <v/>
      </c>
    </row>
    <row r="67" spans="1:18" ht="13.5" customHeight="1">
      <c r="A67" s="515" t="str">
        <f t="shared" si="7"/>
        <v/>
      </c>
      <c r="B67" s="460"/>
      <c r="C67" s="306"/>
      <c r="D67" s="469">
        <f t="shared" si="12"/>
        <v>0</v>
      </c>
      <c r="E67" s="306"/>
      <c r="F67" s="306"/>
      <c r="G67" s="306"/>
      <c r="H67" s="306"/>
      <c r="I67" s="306"/>
      <c r="J67" s="306"/>
      <c r="K67" s="306"/>
      <c r="L67" s="306"/>
      <c r="M67" s="307"/>
      <c r="O67" s="446" t="str">
        <f t="shared" si="13"/>
        <v/>
      </c>
      <c r="P67" s="446" t="str">
        <f t="shared" si="14"/>
        <v/>
      </c>
      <c r="Q67" s="446" t="str">
        <f t="shared" si="15"/>
        <v/>
      </c>
      <c r="R67" s="446" t="str">
        <f t="shared" si="16"/>
        <v/>
      </c>
    </row>
    <row r="68" spans="1:18" ht="13.5" customHeight="1">
      <c r="A68" s="515" t="str">
        <f t="shared" si="7"/>
        <v/>
      </c>
      <c r="B68" s="460"/>
      <c r="C68" s="306"/>
      <c r="D68" s="469">
        <f t="shared" si="12"/>
        <v>0</v>
      </c>
      <c r="E68" s="306"/>
      <c r="F68" s="306"/>
      <c r="G68" s="306"/>
      <c r="H68" s="306"/>
      <c r="I68" s="306"/>
      <c r="J68" s="306"/>
      <c r="K68" s="306"/>
      <c r="L68" s="306"/>
      <c r="M68" s="307"/>
      <c r="O68" s="446" t="str">
        <f t="shared" si="13"/>
        <v/>
      </c>
      <c r="P68" s="446" t="str">
        <f t="shared" si="14"/>
        <v/>
      </c>
      <c r="Q68" s="446" t="str">
        <f t="shared" si="15"/>
        <v/>
      </c>
      <c r="R68" s="446" t="str">
        <f t="shared" si="16"/>
        <v/>
      </c>
    </row>
    <row r="69" spans="1:18" ht="13.5" customHeight="1">
      <c r="A69" s="515" t="str">
        <f t="shared" si="7"/>
        <v/>
      </c>
      <c r="B69" s="460"/>
      <c r="C69" s="306"/>
      <c r="D69" s="469">
        <f t="shared" si="12"/>
        <v>0</v>
      </c>
      <c r="E69" s="306"/>
      <c r="F69" s="306"/>
      <c r="G69" s="306"/>
      <c r="H69" s="306"/>
      <c r="I69" s="306"/>
      <c r="J69" s="306"/>
      <c r="K69" s="306"/>
      <c r="L69" s="306"/>
      <c r="M69" s="307"/>
      <c r="O69" s="446" t="str">
        <f t="shared" si="13"/>
        <v/>
      </c>
      <c r="P69" s="446" t="str">
        <f t="shared" si="14"/>
        <v/>
      </c>
      <c r="Q69" s="446" t="str">
        <f t="shared" si="15"/>
        <v/>
      </c>
      <c r="R69" s="446" t="str">
        <f t="shared" si="16"/>
        <v/>
      </c>
    </row>
    <row r="70" spans="1:18" ht="13.5" customHeight="1">
      <c r="A70" s="515" t="str">
        <f t="shared" si="7"/>
        <v/>
      </c>
      <c r="B70" s="460"/>
      <c r="C70" s="306"/>
      <c r="D70" s="469">
        <f t="shared" si="12"/>
        <v>0</v>
      </c>
      <c r="E70" s="306"/>
      <c r="F70" s="306"/>
      <c r="G70" s="306"/>
      <c r="H70" s="306"/>
      <c r="I70" s="306"/>
      <c r="J70" s="306"/>
      <c r="K70" s="306"/>
      <c r="L70" s="306"/>
      <c r="M70" s="307"/>
      <c r="O70" s="446" t="str">
        <f t="shared" si="13"/>
        <v/>
      </c>
      <c r="P70" s="446" t="str">
        <f t="shared" si="14"/>
        <v/>
      </c>
      <c r="Q70" s="446" t="str">
        <f t="shared" si="15"/>
        <v/>
      </c>
      <c r="R70" s="446" t="str">
        <f t="shared" si="16"/>
        <v/>
      </c>
    </row>
    <row r="71" spans="1:18" ht="13.5" customHeight="1">
      <c r="A71" s="515" t="str">
        <f t="shared" si="7"/>
        <v/>
      </c>
      <c r="B71" s="460"/>
      <c r="C71" s="306"/>
      <c r="D71" s="469">
        <f t="shared" si="12"/>
        <v>0</v>
      </c>
      <c r="E71" s="306"/>
      <c r="F71" s="306"/>
      <c r="G71" s="306"/>
      <c r="H71" s="306"/>
      <c r="I71" s="306"/>
      <c r="J71" s="306"/>
      <c r="K71" s="306"/>
      <c r="L71" s="306"/>
      <c r="M71" s="307"/>
      <c r="O71" s="446" t="str">
        <f t="shared" si="13"/>
        <v/>
      </c>
      <c r="P71" s="446" t="str">
        <f t="shared" si="14"/>
        <v/>
      </c>
      <c r="Q71" s="446" t="str">
        <f t="shared" si="15"/>
        <v/>
      </c>
      <c r="R71" s="446" t="str">
        <f t="shared" si="16"/>
        <v/>
      </c>
    </row>
    <row r="72" spans="1:18" ht="13.5" customHeight="1">
      <c r="A72" s="515" t="str">
        <f t="shared" si="7"/>
        <v/>
      </c>
      <c r="B72" s="460"/>
      <c r="C72" s="306"/>
      <c r="D72" s="469">
        <f t="shared" si="12"/>
        <v>0</v>
      </c>
      <c r="E72" s="306"/>
      <c r="F72" s="306"/>
      <c r="G72" s="306"/>
      <c r="H72" s="306"/>
      <c r="I72" s="306"/>
      <c r="J72" s="306"/>
      <c r="K72" s="306"/>
      <c r="L72" s="306"/>
      <c r="M72" s="307"/>
      <c r="O72" s="446" t="str">
        <f t="shared" si="13"/>
        <v/>
      </c>
      <c r="P72" s="446" t="str">
        <f t="shared" si="14"/>
        <v/>
      </c>
      <c r="Q72" s="446" t="str">
        <f t="shared" si="15"/>
        <v/>
      </c>
      <c r="R72" s="446" t="str">
        <f t="shared" si="16"/>
        <v/>
      </c>
    </row>
    <row r="73" spans="1:18" ht="13.5" customHeight="1">
      <c r="A73" s="515" t="str">
        <f t="shared" si="7"/>
        <v/>
      </c>
      <c r="B73" s="460"/>
      <c r="C73" s="306"/>
      <c r="D73" s="469">
        <f t="shared" si="12"/>
        <v>0</v>
      </c>
      <c r="E73" s="306"/>
      <c r="F73" s="306"/>
      <c r="G73" s="306"/>
      <c r="H73" s="306"/>
      <c r="I73" s="306"/>
      <c r="J73" s="306"/>
      <c r="K73" s="306"/>
      <c r="L73" s="306"/>
      <c r="M73" s="307"/>
      <c r="O73" s="446" t="str">
        <f t="shared" si="13"/>
        <v/>
      </c>
      <c r="P73" s="446" t="str">
        <f t="shared" si="14"/>
        <v/>
      </c>
      <c r="Q73" s="446" t="str">
        <f t="shared" si="15"/>
        <v/>
      </c>
      <c r="R73" s="446" t="str">
        <f t="shared" si="16"/>
        <v/>
      </c>
    </row>
    <row r="74" spans="1:18" ht="13.5" customHeight="1">
      <c r="A74" s="515" t="str">
        <f t="shared" si="7"/>
        <v/>
      </c>
      <c r="B74" s="460"/>
      <c r="C74" s="306"/>
      <c r="D74" s="469">
        <f t="shared" si="12"/>
        <v>0</v>
      </c>
      <c r="E74" s="306"/>
      <c r="F74" s="306"/>
      <c r="G74" s="306"/>
      <c r="H74" s="306"/>
      <c r="I74" s="306"/>
      <c r="J74" s="306"/>
      <c r="K74" s="306"/>
      <c r="L74" s="306"/>
      <c r="M74" s="307"/>
      <c r="O74" s="446" t="str">
        <f t="shared" si="13"/>
        <v/>
      </c>
      <c r="P74" s="446" t="str">
        <f t="shared" si="14"/>
        <v/>
      </c>
      <c r="Q74" s="446" t="str">
        <f t="shared" si="15"/>
        <v/>
      </c>
      <c r="R74" s="446" t="str">
        <f t="shared" si="16"/>
        <v/>
      </c>
    </row>
    <row r="75" spans="1:18" ht="13.5" customHeight="1">
      <c r="A75" s="515" t="str">
        <f t="shared" si="7"/>
        <v/>
      </c>
      <c r="B75" s="460"/>
      <c r="C75" s="306"/>
      <c r="D75" s="469">
        <f t="shared" si="12"/>
        <v>0</v>
      </c>
      <c r="E75" s="306"/>
      <c r="F75" s="306"/>
      <c r="G75" s="306"/>
      <c r="H75" s="306"/>
      <c r="I75" s="306"/>
      <c r="J75" s="306"/>
      <c r="K75" s="306"/>
      <c r="L75" s="306"/>
      <c r="M75" s="307"/>
      <c r="O75" s="446" t="str">
        <f t="shared" si="13"/>
        <v/>
      </c>
      <c r="P75" s="446" t="str">
        <f t="shared" si="14"/>
        <v/>
      </c>
      <c r="Q75" s="446" t="str">
        <f t="shared" si="15"/>
        <v/>
      </c>
      <c r="R75" s="446" t="str">
        <f t="shared" si="16"/>
        <v/>
      </c>
    </row>
    <row r="76" spans="1:18" ht="13.5" customHeight="1">
      <c r="A76" s="515" t="str">
        <f t="shared" si="7"/>
        <v/>
      </c>
      <c r="B76" s="460"/>
      <c r="C76" s="306"/>
      <c r="D76" s="469">
        <f t="shared" si="12"/>
        <v>0</v>
      </c>
      <c r="E76" s="306"/>
      <c r="F76" s="306"/>
      <c r="G76" s="306"/>
      <c r="H76" s="306"/>
      <c r="I76" s="306"/>
      <c r="J76" s="306"/>
      <c r="K76" s="306"/>
      <c r="L76" s="306"/>
      <c r="M76" s="307"/>
      <c r="O76" s="446" t="str">
        <f t="shared" si="13"/>
        <v/>
      </c>
      <c r="P76" s="446" t="str">
        <f t="shared" si="14"/>
        <v/>
      </c>
      <c r="Q76" s="446" t="str">
        <f t="shared" si="15"/>
        <v/>
      </c>
      <c r="R76" s="446" t="str">
        <f t="shared" si="16"/>
        <v/>
      </c>
    </row>
    <row r="77" spans="1:18" ht="13.5" customHeight="1">
      <c r="A77" s="515" t="str">
        <f t="shared" si="7"/>
        <v/>
      </c>
      <c r="B77" s="460"/>
      <c r="C77" s="306"/>
      <c r="D77" s="469">
        <f t="shared" si="12"/>
        <v>0</v>
      </c>
      <c r="E77" s="306"/>
      <c r="F77" s="306"/>
      <c r="G77" s="306"/>
      <c r="H77" s="306"/>
      <c r="I77" s="306"/>
      <c r="J77" s="306"/>
      <c r="K77" s="306"/>
      <c r="L77" s="306"/>
      <c r="M77" s="307"/>
      <c r="O77" s="446" t="str">
        <f t="shared" si="13"/>
        <v/>
      </c>
      <c r="P77" s="446" t="str">
        <f t="shared" si="14"/>
        <v/>
      </c>
      <c r="Q77" s="446" t="str">
        <f t="shared" si="15"/>
        <v/>
      </c>
      <c r="R77" s="446" t="str">
        <f t="shared" si="16"/>
        <v/>
      </c>
    </row>
    <row r="78" spans="1:18" ht="13.5" customHeight="1">
      <c r="A78" s="515" t="str">
        <f t="shared" si="7"/>
        <v/>
      </c>
      <c r="B78" s="460"/>
      <c r="C78" s="306"/>
      <c r="D78" s="469">
        <f t="shared" si="12"/>
        <v>0</v>
      </c>
      <c r="E78" s="306"/>
      <c r="F78" s="306"/>
      <c r="G78" s="306"/>
      <c r="H78" s="306"/>
      <c r="I78" s="306"/>
      <c r="J78" s="306"/>
      <c r="K78" s="306"/>
      <c r="L78" s="306"/>
      <c r="M78" s="307"/>
      <c r="O78" s="446" t="str">
        <f t="shared" si="13"/>
        <v/>
      </c>
      <c r="P78" s="446" t="str">
        <f t="shared" si="14"/>
        <v/>
      </c>
      <c r="Q78" s="446" t="str">
        <f t="shared" si="15"/>
        <v/>
      </c>
      <c r="R78" s="446" t="str">
        <f t="shared" si="16"/>
        <v/>
      </c>
    </row>
    <row r="79" spans="1:18" ht="13.5" customHeight="1">
      <c r="A79" s="515" t="str">
        <f t="shared" si="7"/>
        <v/>
      </c>
      <c r="B79" s="460"/>
      <c r="C79" s="306"/>
      <c r="D79" s="469">
        <f t="shared" si="12"/>
        <v>0</v>
      </c>
      <c r="E79" s="306"/>
      <c r="F79" s="306"/>
      <c r="G79" s="306"/>
      <c r="H79" s="306"/>
      <c r="I79" s="306"/>
      <c r="J79" s="306"/>
      <c r="K79" s="306"/>
      <c r="L79" s="306"/>
      <c r="M79" s="307"/>
      <c r="O79" s="446" t="str">
        <f t="shared" si="13"/>
        <v/>
      </c>
      <c r="P79" s="446" t="str">
        <f t="shared" si="14"/>
        <v/>
      </c>
      <c r="Q79" s="446" t="str">
        <f t="shared" si="15"/>
        <v/>
      </c>
      <c r="R79" s="446" t="str">
        <f t="shared" si="16"/>
        <v/>
      </c>
    </row>
    <row r="80" spans="1:18" ht="13.5" customHeight="1">
      <c r="A80" s="515" t="str">
        <f t="shared" si="7"/>
        <v/>
      </c>
      <c r="B80" s="460"/>
      <c r="C80" s="306"/>
      <c r="D80" s="469">
        <f t="shared" si="12"/>
        <v>0</v>
      </c>
      <c r="E80" s="306"/>
      <c r="F80" s="306"/>
      <c r="G80" s="306"/>
      <c r="H80" s="306"/>
      <c r="I80" s="306"/>
      <c r="J80" s="306"/>
      <c r="K80" s="306"/>
      <c r="L80" s="306"/>
      <c r="M80" s="307"/>
      <c r="O80" s="446" t="str">
        <f t="shared" si="13"/>
        <v/>
      </c>
      <c r="P80" s="446" t="str">
        <f t="shared" si="14"/>
        <v/>
      </c>
      <c r="Q80" s="446" t="str">
        <f t="shared" si="15"/>
        <v/>
      </c>
      <c r="R80" s="446" t="str">
        <f t="shared" si="16"/>
        <v/>
      </c>
    </row>
    <row r="81" spans="1:18" ht="13.5" customHeight="1">
      <c r="A81" s="515" t="str">
        <f t="shared" si="7"/>
        <v/>
      </c>
      <c r="B81" s="460"/>
      <c r="C81" s="306"/>
      <c r="D81" s="469">
        <f t="shared" si="12"/>
        <v>0</v>
      </c>
      <c r="E81" s="306"/>
      <c r="F81" s="306"/>
      <c r="G81" s="306"/>
      <c r="H81" s="306"/>
      <c r="I81" s="306"/>
      <c r="J81" s="306"/>
      <c r="K81" s="306"/>
      <c r="L81" s="306"/>
      <c r="M81" s="307"/>
      <c r="O81" s="446" t="str">
        <f t="shared" si="13"/>
        <v/>
      </c>
      <c r="P81" s="446" t="str">
        <f t="shared" si="14"/>
        <v/>
      </c>
      <c r="Q81" s="446" t="str">
        <f t="shared" si="15"/>
        <v/>
      </c>
      <c r="R81" s="446" t="str">
        <f t="shared" si="16"/>
        <v/>
      </c>
    </row>
    <row r="82" spans="1:18" ht="13.5" customHeight="1">
      <c r="A82" s="515" t="str">
        <f t="shared" si="7"/>
        <v/>
      </c>
      <c r="B82" s="460"/>
      <c r="C82" s="306"/>
      <c r="D82" s="469">
        <f t="shared" si="12"/>
        <v>0</v>
      </c>
      <c r="E82" s="306"/>
      <c r="F82" s="306"/>
      <c r="G82" s="306"/>
      <c r="H82" s="306"/>
      <c r="I82" s="306"/>
      <c r="J82" s="306"/>
      <c r="K82" s="306"/>
      <c r="L82" s="306"/>
      <c r="M82" s="307"/>
      <c r="O82" s="446" t="str">
        <f t="shared" si="13"/>
        <v/>
      </c>
      <c r="P82" s="446" t="str">
        <f t="shared" si="14"/>
        <v/>
      </c>
      <c r="Q82" s="446" t="str">
        <f t="shared" si="15"/>
        <v/>
      </c>
      <c r="R82" s="446" t="str">
        <f t="shared" si="16"/>
        <v/>
      </c>
    </row>
    <row r="83" spans="1:18" ht="13.5" customHeight="1">
      <c r="A83" s="515" t="str">
        <f t="shared" si="7"/>
        <v/>
      </c>
      <c r="B83" s="460"/>
      <c r="C83" s="306"/>
      <c r="D83" s="469">
        <f t="shared" si="12"/>
        <v>0</v>
      </c>
      <c r="E83" s="306"/>
      <c r="F83" s="306"/>
      <c r="G83" s="306"/>
      <c r="H83" s="306"/>
      <c r="I83" s="306"/>
      <c r="J83" s="306"/>
      <c r="K83" s="306"/>
      <c r="L83" s="306"/>
      <c r="M83" s="307"/>
      <c r="O83" s="446" t="str">
        <f t="shared" si="13"/>
        <v/>
      </c>
      <c r="P83" s="446" t="str">
        <f t="shared" si="14"/>
        <v/>
      </c>
      <c r="Q83" s="446" t="str">
        <f t="shared" si="15"/>
        <v/>
      </c>
      <c r="R83" s="446" t="str">
        <f t="shared" si="16"/>
        <v/>
      </c>
    </row>
    <row r="84" spans="1:18" ht="13.5" customHeight="1">
      <c r="A84" s="515" t="str">
        <f t="shared" si="7"/>
        <v/>
      </c>
      <c r="B84" s="460"/>
      <c r="C84" s="306"/>
      <c r="D84" s="469">
        <f t="shared" si="12"/>
        <v>0</v>
      </c>
      <c r="E84" s="306"/>
      <c r="F84" s="306"/>
      <c r="G84" s="306"/>
      <c r="H84" s="306"/>
      <c r="I84" s="306"/>
      <c r="J84" s="306"/>
      <c r="K84" s="306"/>
      <c r="L84" s="306"/>
      <c r="M84" s="307"/>
      <c r="O84" s="446" t="str">
        <f t="shared" si="13"/>
        <v/>
      </c>
      <c r="P84" s="446" t="str">
        <f t="shared" si="14"/>
        <v/>
      </c>
      <c r="Q84" s="446" t="str">
        <f t="shared" si="15"/>
        <v/>
      </c>
      <c r="R84" s="446" t="str">
        <f t="shared" si="16"/>
        <v/>
      </c>
    </row>
    <row r="85" spans="1:18" ht="13.5" customHeight="1">
      <c r="A85" s="515" t="str">
        <f t="shared" si="7"/>
        <v/>
      </c>
      <c r="B85" s="460"/>
      <c r="C85" s="306"/>
      <c r="D85" s="469">
        <f t="shared" si="12"/>
        <v>0</v>
      </c>
      <c r="E85" s="306"/>
      <c r="F85" s="306"/>
      <c r="G85" s="306"/>
      <c r="H85" s="306"/>
      <c r="I85" s="306"/>
      <c r="J85" s="306"/>
      <c r="K85" s="306"/>
      <c r="L85" s="306"/>
      <c r="M85" s="307"/>
      <c r="O85" s="446" t="str">
        <f t="shared" si="13"/>
        <v/>
      </c>
      <c r="P85" s="446" t="str">
        <f t="shared" si="14"/>
        <v/>
      </c>
      <c r="Q85" s="446" t="str">
        <f t="shared" si="15"/>
        <v/>
      </c>
      <c r="R85" s="446" t="str">
        <f t="shared" si="16"/>
        <v/>
      </c>
    </row>
    <row r="86" spans="1:18" ht="13.5" customHeight="1">
      <c r="A86" s="515" t="str">
        <f t="shared" si="7"/>
        <v/>
      </c>
      <c r="B86" s="460"/>
      <c r="C86" s="306"/>
      <c r="D86" s="469">
        <f t="shared" si="12"/>
        <v>0</v>
      </c>
      <c r="E86" s="306"/>
      <c r="F86" s="306"/>
      <c r="G86" s="306"/>
      <c r="H86" s="306"/>
      <c r="I86" s="306"/>
      <c r="J86" s="306"/>
      <c r="K86" s="306"/>
      <c r="L86" s="306"/>
      <c r="M86" s="307"/>
      <c r="O86" s="446" t="str">
        <f t="shared" si="13"/>
        <v/>
      </c>
      <c r="P86" s="446" t="str">
        <f t="shared" si="14"/>
        <v/>
      </c>
      <c r="Q86" s="446" t="str">
        <f t="shared" si="15"/>
        <v/>
      </c>
      <c r="R86" s="446" t="str">
        <f t="shared" si="16"/>
        <v/>
      </c>
    </row>
    <row r="87" spans="1:18" ht="13.5" customHeight="1">
      <c r="A87" s="515" t="str">
        <f t="shared" si="7"/>
        <v/>
      </c>
      <c r="B87" s="460"/>
      <c r="C87" s="306"/>
      <c r="D87" s="469">
        <f t="shared" si="12"/>
        <v>0</v>
      </c>
      <c r="E87" s="306"/>
      <c r="F87" s="306"/>
      <c r="G87" s="306"/>
      <c r="H87" s="306"/>
      <c r="I87" s="306"/>
      <c r="J87" s="306"/>
      <c r="K87" s="306"/>
      <c r="L87" s="306"/>
      <c r="M87" s="307"/>
      <c r="O87" s="446" t="str">
        <f t="shared" si="13"/>
        <v/>
      </c>
      <c r="P87" s="446" t="str">
        <f t="shared" si="14"/>
        <v/>
      </c>
      <c r="Q87" s="446" t="str">
        <f t="shared" si="15"/>
        <v/>
      </c>
      <c r="R87" s="446" t="str">
        <f t="shared" si="16"/>
        <v/>
      </c>
    </row>
    <row r="88" spans="1:18" ht="13.5" customHeight="1">
      <c r="A88" s="515" t="str">
        <f t="shared" si="7"/>
        <v/>
      </c>
      <c r="B88" s="460"/>
      <c r="C88" s="306"/>
      <c r="D88" s="469">
        <f t="shared" si="12"/>
        <v>0</v>
      </c>
      <c r="E88" s="306"/>
      <c r="F88" s="306"/>
      <c r="G88" s="306"/>
      <c r="H88" s="306"/>
      <c r="I88" s="306"/>
      <c r="J88" s="306"/>
      <c r="K88" s="306"/>
      <c r="L88" s="306"/>
      <c r="M88" s="307"/>
      <c r="O88" s="446" t="str">
        <f t="shared" si="13"/>
        <v/>
      </c>
      <c r="P88" s="446" t="str">
        <f t="shared" si="14"/>
        <v/>
      </c>
      <c r="Q88" s="446" t="str">
        <f t="shared" si="15"/>
        <v/>
      </c>
      <c r="R88" s="446" t="str">
        <f t="shared" si="16"/>
        <v/>
      </c>
    </row>
    <row r="89" spans="1:18" ht="13.5" customHeight="1">
      <c r="A89" s="515" t="str">
        <f t="shared" si="7"/>
        <v/>
      </c>
      <c r="B89" s="460"/>
      <c r="C89" s="306"/>
      <c r="D89" s="469">
        <f t="shared" si="12"/>
        <v>0</v>
      </c>
      <c r="E89" s="306"/>
      <c r="F89" s="306"/>
      <c r="G89" s="306"/>
      <c r="H89" s="306"/>
      <c r="I89" s="306"/>
      <c r="J89" s="306"/>
      <c r="K89" s="306"/>
      <c r="L89" s="306"/>
      <c r="M89" s="307"/>
      <c r="O89" s="446" t="str">
        <f t="shared" si="13"/>
        <v/>
      </c>
      <c r="P89" s="446" t="str">
        <f t="shared" si="14"/>
        <v/>
      </c>
      <c r="Q89" s="446" t="str">
        <f t="shared" si="15"/>
        <v/>
      </c>
      <c r="R89" s="446" t="str">
        <f t="shared" si="16"/>
        <v/>
      </c>
    </row>
    <row r="90" spans="1:18" ht="13.5" customHeight="1">
      <c r="A90" s="515" t="str">
        <f t="shared" si="7"/>
        <v/>
      </c>
      <c r="B90" s="460"/>
      <c r="C90" s="306"/>
      <c r="D90" s="469">
        <f t="shared" si="12"/>
        <v>0</v>
      </c>
      <c r="E90" s="306"/>
      <c r="F90" s="306"/>
      <c r="G90" s="306"/>
      <c r="H90" s="306"/>
      <c r="I90" s="306"/>
      <c r="J90" s="306"/>
      <c r="K90" s="306"/>
      <c r="L90" s="306"/>
      <c r="M90" s="307"/>
      <c r="O90" s="446" t="str">
        <f t="shared" si="13"/>
        <v/>
      </c>
      <c r="P90" s="446" t="str">
        <f t="shared" si="14"/>
        <v/>
      </c>
      <c r="Q90" s="446" t="str">
        <f t="shared" si="15"/>
        <v/>
      </c>
      <c r="R90" s="446" t="str">
        <f t="shared" si="16"/>
        <v/>
      </c>
    </row>
    <row r="91" spans="1:18" ht="13.5" customHeight="1">
      <c r="A91" s="515" t="str">
        <f t="shared" si="7"/>
        <v/>
      </c>
      <c r="B91" s="460"/>
      <c r="C91" s="306"/>
      <c r="D91" s="469">
        <f t="shared" si="12"/>
        <v>0</v>
      </c>
      <c r="E91" s="306"/>
      <c r="F91" s="306"/>
      <c r="G91" s="306"/>
      <c r="H91" s="306"/>
      <c r="I91" s="306"/>
      <c r="J91" s="306"/>
      <c r="K91" s="306"/>
      <c r="L91" s="306"/>
      <c r="M91" s="307"/>
      <c r="O91" s="446" t="str">
        <f t="shared" si="13"/>
        <v/>
      </c>
      <c r="P91" s="446" t="str">
        <f t="shared" si="14"/>
        <v/>
      </c>
      <c r="Q91" s="446" t="str">
        <f t="shared" si="15"/>
        <v/>
      </c>
      <c r="R91" s="446" t="str">
        <f t="shared" si="16"/>
        <v/>
      </c>
    </row>
    <row r="92" spans="1:18" ht="13.5" customHeight="1">
      <c r="A92" s="515" t="str">
        <f t="shared" si="7"/>
        <v/>
      </c>
      <c r="B92" s="460"/>
      <c r="C92" s="306"/>
      <c r="D92" s="469">
        <f t="shared" si="12"/>
        <v>0</v>
      </c>
      <c r="E92" s="306"/>
      <c r="F92" s="306"/>
      <c r="G92" s="306"/>
      <c r="H92" s="306"/>
      <c r="I92" s="306"/>
      <c r="J92" s="306"/>
      <c r="K92" s="306"/>
      <c r="L92" s="306"/>
      <c r="M92" s="307"/>
      <c r="O92" s="446" t="str">
        <f t="shared" si="13"/>
        <v/>
      </c>
      <c r="P92" s="446" t="str">
        <f t="shared" si="14"/>
        <v/>
      </c>
      <c r="Q92" s="446" t="str">
        <f t="shared" si="15"/>
        <v/>
      </c>
      <c r="R92" s="446" t="str">
        <f t="shared" si="16"/>
        <v/>
      </c>
    </row>
    <row r="93" spans="1:18" ht="13.5" customHeight="1">
      <c r="A93" s="515" t="str">
        <f t="shared" si="7"/>
        <v/>
      </c>
      <c r="B93" s="460"/>
      <c r="C93" s="306"/>
      <c r="D93" s="469">
        <f t="shared" si="12"/>
        <v>0</v>
      </c>
      <c r="E93" s="306"/>
      <c r="F93" s="306"/>
      <c r="G93" s="306"/>
      <c r="H93" s="306"/>
      <c r="I93" s="306"/>
      <c r="J93" s="306"/>
      <c r="K93" s="306"/>
      <c r="L93" s="306"/>
      <c r="M93" s="307"/>
      <c r="O93" s="446" t="str">
        <f t="shared" si="13"/>
        <v/>
      </c>
      <c r="P93" s="446" t="str">
        <f t="shared" si="14"/>
        <v/>
      </c>
      <c r="Q93" s="446" t="str">
        <f t="shared" si="15"/>
        <v/>
      </c>
      <c r="R93" s="446" t="str">
        <f t="shared" si="16"/>
        <v/>
      </c>
    </row>
    <row r="94" spans="1:18" ht="13.5" customHeight="1">
      <c r="A94" s="515" t="str">
        <f t="shared" si="7"/>
        <v/>
      </c>
      <c r="B94" s="460"/>
      <c r="C94" s="306"/>
      <c r="D94" s="469">
        <f t="shared" si="12"/>
        <v>0</v>
      </c>
      <c r="E94" s="306"/>
      <c r="F94" s="306"/>
      <c r="G94" s="306"/>
      <c r="H94" s="306"/>
      <c r="I94" s="306"/>
      <c r="J94" s="306"/>
      <c r="K94" s="306"/>
      <c r="L94" s="306"/>
      <c r="M94" s="307"/>
      <c r="O94" s="446" t="str">
        <f t="shared" si="13"/>
        <v/>
      </c>
      <c r="P94" s="446" t="str">
        <f t="shared" si="14"/>
        <v/>
      </c>
      <c r="Q94" s="446" t="str">
        <f t="shared" si="15"/>
        <v/>
      </c>
      <c r="R94" s="446" t="str">
        <f t="shared" si="16"/>
        <v/>
      </c>
    </row>
    <row r="95" spans="1:18" ht="13.5" customHeight="1">
      <c r="A95" s="515" t="str">
        <f t="shared" si="7"/>
        <v/>
      </c>
      <c r="B95" s="460"/>
      <c r="C95" s="306"/>
      <c r="D95" s="469">
        <f t="shared" si="12"/>
        <v>0</v>
      </c>
      <c r="E95" s="306"/>
      <c r="F95" s="306"/>
      <c r="G95" s="306"/>
      <c r="H95" s="306"/>
      <c r="I95" s="306"/>
      <c r="J95" s="306"/>
      <c r="K95" s="306"/>
      <c r="L95" s="306"/>
      <c r="M95" s="307"/>
      <c r="O95" s="446" t="str">
        <f t="shared" si="13"/>
        <v/>
      </c>
      <c r="P95" s="446" t="str">
        <f t="shared" si="14"/>
        <v/>
      </c>
      <c r="Q95" s="446" t="str">
        <f t="shared" si="15"/>
        <v/>
      </c>
      <c r="R95" s="446" t="str">
        <f t="shared" si="16"/>
        <v/>
      </c>
    </row>
    <row r="96" spans="1:18" ht="13.5" customHeight="1">
      <c r="A96" s="515" t="str">
        <f t="shared" si="7"/>
        <v/>
      </c>
      <c r="B96" s="460"/>
      <c r="C96" s="306"/>
      <c r="D96" s="469">
        <f t="shared" si="12"/>
        <v>0</v>
      </c>
      <c r="E96" s="306"/>
      <c r="F96" s="306"/>
      <c r="G96" s="306"/>
      <c r="H96" s="306"/>
      <c r="I96" s="306"/>
      <c r="J96" s="306"/>
      <c r="K96" s="306"/>
      <c r="L96" s="306"/>
      <c r="M96" s="307"/>
      <c r="O96" s="446" t="str">
        <f t="shared" si="13"/>
        <v/>
      </c>
      <c r="P96" s="446" t="str">
        <f t="shared" si="14"/>
        <v/>
      </c>
      <c r="Q96" s="446" t="str">
        <f t="shared" si="15"/>
        <v/>
      </c>
      <c r="R96" s="446" t="str">
        <f t="shared" si="16"/>
        <v/>
      </c>
    </row>
    <row r="97" spans="1:18" ht="13.5" customHeight="1">
      <c r="A97" s="515" t="str">
        <f t="shared" si="7"/>
        <v/>
      </c>
      <c r="B97" s="460"/>
      <c r="C97" s="306"/>
      <c r="D97" s="469">
        <f t="shared" si="12"/>
        <v>0</v>
      </c>
      <c r="E97" s="306"/>
      <c r="F97" s="306"/>
      <c r="G97" s="306"/>
      <c r="H97" s="306"/>
      <c r="I97" s="306"/>
      <c r="J97" s="306"/>
      <c r="K97" s="306"/>
      <c r="L97" s="306"/>
      <c r="M97" s="307"/>
      <c r="O97" s="446" t="str">
        <f t="shared" si="13"/>
        <v/>
      </c>
      <c r="P97" s="446" t="str">
        <f t="shared" si="14"/>
        <v/>
      </c>
      <c r="Q97" s="446" t="str">
        <f t="shared" si="15"/>
        <v/>
      </c>
      <c r="R97" s="446" t="str">
        <f t="shared" si="16"/>
        <v/>
      </c>
    </row>
    <row r="98" spans="1:18" ht="13.5" customHeight="1">
      <c r="A98" s="515" t="str">
        <f t="shared" si="7"/>
        <v/>
      </c>
      <c r="B98" s="460"/>
      <c r="C98" s="306"/>
      <c r="D98" s="469">
        <f t="shared" si="12"/>
        <v>0</v>
      </c>
      <c r="E98" s="306"/>
      <c r="F98" s="306"/>
      <c r="G98" s="306"/>
      <c r="H98" s="306"/>
      <c r="I98" s="306"/>
      <c r="J98" s="306"/>
      <c r="K98" s="306"/>
      <c r="L98" s="306"/>
      <c r="M98" s="307"/>
      <c r="O98" s="446" t="str">
        <f t="shared" si="13"/>
        <v/>
      </c>
      <c r="P98" s="446" t="str">
        <f t="shared" si="14"/>
        <v/>
      </c>
      <c r="Q98" s="446" t="str">
        <f t="shared" si="15"/>
        <v/>
      </c>
      <c r="R98" s="446" t="str">
        <f t="shared" si="16"/>
        <v/>
      </c>
    </row>
    <row r="99" spans="1:18" ht="13.5" customHeight="1">
      <c r="A99" s="515" t="str">
        <f t="shared" si="7"/>
        <v/>
      </c>
      <c r="B99" s="460"/>
      <c r="C99" s="306"/>
      <c r="D99" s="469">
        <f t="shared" si="12"/>
        <v>0</v>
      </c>
      <c r="E99" s="306"/>
      <c r="F99" s="306"/>
      <c r="G99" s="306"/>
      <c r="H99" s="306"/>
      <c r="I99" s="306"/>
      <c r="J99" s="306"/>
      <c r="K99" s="306"/>
      <c r="L99" s="306"/>
      <c r="M99" s="307"/>
      <c r="O99" s="446" t="str">
        <f t="shared" si="13"/>
        <v/>
      </c>
      <c r="P99" s="446" t="str">
        <f t="shared" si="14"/>
        <v/>
      </c>
      <c r="Q99" s="446" t="str">
        <f t="shared" si="15"/>
        <v/>
      </c>
      <c r="R99" s="446" t="str">
        <f t="shared" si="16"/>
        <v/>
      </c>
    </row>
    <row r="100" spans="1:18" ht="13.5" customHeight="1">
      <c r="A100" s="515" t="str">
        <f t="shared" si="7"/>
        <v/>
      </c>
      <c r="B100" s="460"/>
      <c r="C100" s="306"/>
      <c r="D100" s="469">
        <f t="shared" si="12"/>
        <v>0</v>
      </c>
      <c r="E100" s="306"/>
      <c r="F100" s="306"/>
      <c r="G100" s="306"/>
      <c r="H100" s="306"/>
      <c r="I100" s="306"/>
      <c r="J100" s="306"/>
      <c r="K100" s="306"/>
      <c r="L100" s="306"/>
      <c r="M100" s="307"/>
      <c r="O100" s="446" t="str">
        <f t="shared" si="13"/>
        <v/>
      </c>
      <c r="P100" s="446" t="str">
        <f t="shared" si="14"/>
        <v/>
      </c>
      <c r="Q100" s="446" t="str">
        <f t="shared" si="15"/>
        <v/>
      </c>
      <c r="R100" s="446" t="str">
        <f t="shared" si="16"/>
        <v/>
      </c>
    </row>
    <row r="101" spans="1:18" ht="13.5" customHeight="1">
      <c r="A101" s="515" t="str">
        <f t="shared" si="7"/>
        <v/>
      </c>
      <c r="B101" s="460"/>
      <c r="C101" s="306"/>
      <c r="D101" s="469">
        <f t="shared" si="12"/>
        <v>0</v>
      </c>
      <c r="E101" s="306"/>
      <c r="F101" s="306"/>
      <c r="G101" s="306"/>
      <c r="H101" s="306"/>
      <c r="I101" s="306"/>
      <c r="J101" s="306"/>
      <c r="K101" s="306"/>
      <c r="L101" s="306"/>
      <c r="M101" s="307"/>
      <c r="O101" s="446" t="str">
        <f t="shared" si="13"/>
        <v/>
      </c>
      <c r="P101" s="446" t="str">
        <f t="shared" si="14"/>
        <v/>
      </c>
      <c r="Q101" s="446" t="str">
        <f t="shared" si="15"/>
        <v/>
      </c>
      <c r="R101" s="446" t="str">
        <f t="shared" si="16"/>
        <v/>
      </c>
    </row>
    <row r="102" spans="1:18" ht="13.5" customHeight="1">
      <c r="A102" s="515" t="str">
        <f t="shared" si="7"/>
        <v/>
      </c>
      <c r="B102" s="460"/>
      <c r="C102" s="306"/>
      <c r="D102" s="469">
        <f t="shared" si="12"/>
        <v>0</v>
      </c>
      <c r="E102" s="306"/>
      <c r="F102" s="306"/>
      <c r="G102" s="306"/>
      <c r="H102" s="306"/>
      <c r="I102" s="306"/>
      <c r="J102" s="306"/>
      <c r="K102" s="306"/>
      <c r="L102" s="306"/>
      <c r="M102" s="307"/>
      <c r="O102" s="446" t="str">
        <f t="shared" si="13"/>
        <v/>
      </c>
      <c r="P102" s="446" t="str">
        <f t="shared" si="14"/>
        <v/>
      </c>
      <c r="Q102" s="446" t="str">
        <f t="shared" si="15"/>
        <v/>
      </c>
      <c r="R102" s="446" t="str">
        <f t="shared" si="16"/>
        <v/>
      </c>
    </row>
    <row r="103" spans="1:18" ht="13.5" customHeight="1">
      <c r="A103" s="515" t="str">
        <f t="shared" si="7"/>
        <v/>
      </c>
      <c r="B103" s="460"/>
      <c r="C103" s="306"/>
      <c r="D103" s="469">
        <f t="shared" si="12"/>
        <v>0</v>
      </c>
      <c r="E103" s="306"/>
      <c r="F103" s="306"/>
      <c r="G103" s="306"/>
      <c r="H103" s="306"/>
      <c r="I103" s="306"/>
      <c r="J103" s="306"/>
      <c r="K103" s="306"/>
      <c r="L103" s="306"/>
      <c r="M103" s="307"/>
      <c r="O103" s="446" t="str">
        <f t="shared" si="13"/>
        <v/>
      </c>
      <c r="P103" s="446" t="str">
        <f t="shared" si="14"/>
        <v/>
      </c>
      <c r="Q103" s="446" t="str">
        <f t="shared" si="15"/>
        <v/>
      </c>
      <c r="R103" s="446" t="str">
        <f t="shared" si="16"/>
        <v/>
      </c>
    </row>
    <row r="104" spans="1:18" ht="13.5" customHeight="1">
      <c r="A104" s="515" t="str">
        <f t="shared" si="7"/>
        <v/>
      </c>
      <c r="B104" s="460"/>
      <c r="C104" s="306"/>
      <c r="D104" s="469">
        <f t="shared" si="12"/>
        <v>0</v>
      </c>
      <c r="E104" s="306"/>
      <c r="F104" s="306"/>
      <c r="G104" s="306"/>
      <c r="H104" s="306"/>
      <c r="I104" s="306"/>
      <c r="J104" s="306"/>
      <c r="K104" s="306"/>
      <c r="L104" s="306"/>
      <c r="M104" s="307"/>
      <c r="O104" s="446" t="str">
        <f t="shared" si="13"/>
        <v/>
      </c>
      <c r="P104" s="446" t="str">
        <f t="shared" si="14"/>
        <v/>
      </c>
      <c r="Q104" s="446" t="str">
        <f t="shared" si="15"/>
        <v/>
      </c>
      <c r="R104" s="446" t="str">
        <f t="shared" si="16"/>
        <v/>
      </c>
    </row>
    <row r="105" spans="1:18" ht="13.5" customHeight="1">
      <c r="A105" s="515" t="str">
        <f t="shared" si="7"/>
        <v/>
      </c>
      <c r="B105" s="460"/>
      <c r="C105" s="306"/>
      <c r="D105" s="469">
        <f t="shared" si="12"/>
        <v>0</v>
      </c>
      <c r="E105" s="306"/>
      <c r="F105" s="306"/>
      <c r="G105" s="306"/>
      <c r="H105" s="306"/>
      <c r="I105" s="306"/>
      <c r="J105" s="306"/>
      <c r="K105" s="306"/>
      <c r="L105" s="306"/>
      <c r="M105" s="307"/>
      <c r="O105" s="446" t="str">
        <f t="shared" si="13"/>
        <v/>
      </c>
      <c r="P105" s="446" t="str">
        <f t="shared" si="14"/>
        <v/>
      </c>
      <c r="Q105" s="446" t="str">
        <f t="shared" si="15"/>
        <v/>
      </c>
      <c r="R105" s="446" t="str">
        <f t="shared" si="16"/>
        <v/>
      </c>
    </row>
    <row r="106" spans="1:18" ht="13.5" customHeight="1">
      <c r="A106" s="515" t="str">
        <f t="shared" si="7"/>
        <v/>
      </c>
      <c r="B106" s="460"/>
      <c r="C106" s="306"/>
      <c r="D106" s="469">
        <f t="shared" si="12"/>
        <v>0</v>
      </c>
      <c r="E106" s="306"/>
      <c r="F106" s="306"/>
      <c r="G106" s="306"/>
      <c r="H106" s="306"/>
      <c r="I106" s="306"/>
      <c r="J106" s="306"/>
      <c r="K106" s="306"/>
      <c r="L106" s="306"/>
      <c r="M106" s="307"/>
      <c r="O106" s="446" t="str">
        <f t="shared" si="13"/>
        <v/>
      </c>
      <c r="P106" s="446" t="str">
        <f t="shared" si="14"/>
        <v/>
      </c>
      <c r="Q106" s="446" t="str">
        <f t="shared" si="15"/>
        <v/>
      </c>
      <c r="R106" s="446" t="str">
        <f t="shared" si="16"/>
        <v/>
      </c>
    </row>
    <row r="107" spans="1:18" ht="13.5" customHeight="1">
      <c r="A107" s="515" t="str">
        <f t="shared" si="7"/>
        <v/>
      </c>
      <c r="B107" s="460"/>
      <c r="C107" s="306"/>
      <c r="D107" s="469">
        <f t="shared" si="12"/>
        <v>0</v>
      </c>
      <c r="E107" s="306"/>
      <c r="F107" s="306"/>
      <c r="G107" s="306"/>
      <c r="H107" s="306"/>
      <c r="I107" s="306"/>
      <c r="J107" s="306"/>
      <c r="K107" s="306"/>
      <c r="L107" s="306"/>
      <c r="M107" s="307"/>
      <c r="O107" s="446" t="str">
        <f t="shared" si="13"/>
        <v/>
      </c>
      <c r="P107" s="446" t="str">
        <f t="shared" si="14"/>
        <v/>
      </c>
      <c r="Q107" s="446" t="str">
        <f t="shared" si="15"/>
        <v/>
      </c>
      <c r="R107" s="446" t="str">
        <f t="shared" si="16"/>
        <v/>
      </c>
    </row>
    <row r="108" spans="1:18" ht="13.5" customHeight="1">
      <c r="A108" s="515" t="str">
        <f t="shared" si="7"/>
        <v/>
      </c>
      <c r="B108" s="460"/>
      <c r="C108" s="306"/>
      <c r="D108" s="469">
        <f t="shared" si="12"/>
        <v>0</v>
      </c>
      <c r="E108" s="306"/>
      <c r="F108" s="306"/>
      <c r="G108" s="306"/>
      <c r="H108" s="306"/>
      <c r="I108" s="306"/>
      <c r="J108" s="306"/>
      <c r="K108" s="306"/>
      <c r="L108" s="306"/>
      <c r="M108" s="307"/>
      <c r="O108" s="446" t="str">
        <f t="shared" si="13"/>
        <v/>
      </c>
      <c r="P108" s="446" t="str">
        <f t="shared" si="14"/>
        <v/>
      </c>
      <c r="Q108" s="446" t="str">
        <f t="shared" si="15"/>
        <v/>
      </c>
      <c r="R108" s="446" t="str">
        <f t="shared" si="16"/>
        <v/>
      </c>
    </row>
    <row r="109" spans="1:18" ht="13.5" customHeight="1">
      <c r="A109" s="515" t="str">
        <f t="shared" si="7"/>
        <v/>
      </c>
      <c r="B109" s="460"/>
      <c r="C109" s="306"/>
      <c r="D109" s="469">
        <f t="shared" si="12"/>
        <v>0</v>
      </c>
      <c r="E109" s="306"/>
      <c r="F109" s="306"/>
      <c r="G109" s="306"/>
      <c r="H109" s="306"/>
      <c r="I109" s="306"/>
      <c r="J109" s="306"/>
      <c r="K109" s="306"/>
      <c r="L109" s="306"/>
      <c r="M109" s="307"/>
      <c r="O109" s="446" t="str">
        <f t="shared" si="13"/>
        <v/>
      </c>
      <c r="P109" s="446" t="str">
        <f t="shared" si="14"/>
        <v/>
      </c>
      <c r="Q109" s="446" t="str">
        <f t="shared" si="15"/>
        <v/>
      </c>
      <c r="R109" s="446" t="str">
        <f t="shared" si="16"/>
        <v/>
      </c>
    </row>
    <row r="110" spans="1:18" ht="13.5" customHeight="1">
      <c r="A110" s="515" t="str">
        <f t="shared" si="7"/>
        <v/>
      </c>
      <c r="B110" s="460"/>
      <c r="C110" s="306"/>
      <c r="D110" s="469">
        <f t="shared" si="12"/>
        <v>0</v>
      </c>
      <c r="E110" s="306"/>
      <c r="F110" s="306"/>
      <c r="G110" s="306"/>
      <c r="H110" s="306"/>
      <c r="I110" s="306"/>
      <c r="J110" s="306"/>
      <c r="K110" s="306"/>
      <c r="L110" s="306"/>
      <c r="M110" s="307"/>
      <c r="O110" s="446" t="str">
        <f t="shared" si="13"/>
        <v/>
      </c>
      <c r="P110" s="446" t="str">
        <f t="shared" si="14"/>
        <v/>
      </c>
      <c r="Q110" s="446" t="str">
        <f t="shared" si="15"/>
        <v/>
      </c>
      <c r="R110" s="446" t="str">
        <f t="shared" si="16"/>
        <v/>
      </c>
    </row>
    <row r="111" spans="1:18" ht="13.5" customHeight="1">
      <c r="A111" s="515" t="str">
        <f t="shared" si="7"/>
        <v/>
      </c>
      <c r="B111" s="460"/>
      <c r="C111" s="306"/>
      <c r="D111" s="469">
        <f t="shared" si="12"/>
        <v>0</v>
      </c>
      <c r="E111" s="306"/>
      <c r="F111" s="306"/>
      <c r="G111" s="306"/>
      <c r="H111" s="306"/>
      <c r="I111" s="306"/>
      <c r="J111" s="306"/>
      <c r="K111" s="306"/>
      <c r="L111" s="306"/>
      <c r="M111" s="307"/>
      <c r="O111" s="446" t="str">
        <f t="shared" si="13"/>
        <v/>
      </c>
      <c r="P111" s="446" t="str">
        <f t="shared" si="14"/>
        <v/>
      </c>
      <c r="Q111" s="446" t="str">
        <f t="shared" si="15"/>
        <v/>
      </c>
      <c r="R111" s="446" t="str">
        <f t="shared" si="16"/>
        <v/>
      </c>
    </row>
    <row r="112" spans="1:18" ht="13.5" customHeight="1">
      <c r="A112" s="515" t="str">
        <f t="shared" si="7"/>
        <v/>
      </c>
      <c r="B112" s="460"/>
      <c r="C112" s="306"/>
      <c r="D112" s="469">
        <f t="shared" si="12"/>
        <v>0</v>
      </c>
      <c r="E112" s="306"/>
      <c r="F112" s="306"/>
      <c r="G112" s="306"/>
      <c r="H112" s="306"/>
      <c r="I112" s="306"/>
      <c r="J112" s="306"/>
      <c r="K112" s="306"/>
      <c r="L112" s="306"/>
      <c r="M112" s="307"/>
      <c r="O112" s="446" t="str">
        <f t="shared" si="13"/>
        <v/>
      </c>
      <c r="P112" s="446" t="str">
        <f t="shared" si="14"/>
        <v/>
      </c>
      <c r="Q112" s="446" t="str">
        <f t="shared" si="15"/>
        <v/>
      </c>
      <c r="R112" s="446" t="str">
        <f t="shared" si="16"/>
        <v/>
      </c>
    </row>
    <row r="113" spans="1:18" ht="13.5" customHeight="1">
      <c r="A113" s="515" t="str">
        <f t="shared" si="7"/>
        <v/>
      </c>
      <c r="B113" s="460"/>
      <c r="C113" s="306"/>
      <c r="D113" s="469">
        <f t="shared" si="12"/>
        <v>0</v>
      </c>
      <c r="E113" s="306"/>
      <c r="F113" s="306"/>
      <c r="G113" s="306"/>
      <c r="H113" s="306"/>
      <c r="I113" s="306"/>
      <c r="J113" s="306"/>
      <c r="K113" s="306"/>
      <c r="L113" s="306"/>
      <c r="M113" s="307"/>
      <c r="O113" s="446" t="str">
        <f t="shared" si="13"/>
        <v/>
      </c>
      <c r="P113" s="446" t="str">
        <f t="shared" si="14"/>
        <v/>
      </c>
      <c r="Q113" s="446" t="str">
        <f t="shared" si="15"/>
        <v/>
      </c>
      <c r="R113" s="446" t="str">
        <f t="shared" si="16"/>
        <v/>
      </c>
    </row>
    <row r="114" spans="1:18" ht="13.5" customHeight="1">
      <c r="A114" s="515" t="str">
        <f t="shared" si="7"/>
        <v/>
      </c>
      <c r="B114" s="460"/>
      <c r="C114" s="306"/>
      <c r="D114" s="469">
        <f t="shared" si="12"/>
        <v>0</v>
      </c>
      <c r="E114" s="306"/>
      <c r="F114" s="306"/>
      <c r="G114" s="306"/>
      <c r="H114" s="306"/>
      <c r="I114" s="306"/>
      <c r="J114" s="306"/>
      <c r="K114" s="306"/>
      <c r="L114" s="306"/>
      <c r="M114" s="306"/>
      <c r="O114" s="446" t="str">
        <f t="shared" si="13"/>
        <v/>
      </c>
      <c r="P114" s="446" t="str">
        <f t="shared" si="14"/>
        <v/>
      </c>
      <c r="Q114" s="446" t="str">
        <f t="shared" si="15"/>
        <v/>
      </c>
      <c r="R114" s="446" t="str">
        <f t="shared" si="16"/>
        <v/>
      </c>
    </row>
    <row r="115" spans="1:18" ht="13.5" customHeight="1">
      <c r="A115" s="515" t="str">
        <f>IF(ISNA( VLOOKUP(B115,NGHANH_CD_LIST,2,FALSE)),"",VLOOKUP(B115,NGHANH_CD_LIST,2,FALSE))</f>
        <v/>
      </c>
      <c r="B115" s="460"/>
      <c r="C115" s="306"/>
      <c r="D115" s="469">
        <f t="shared" si="12"/>
        <v>0</v>
      </c>
      <c r="E115" s="306"/>
      <c r="F115" s="306"/>
      <c r="G115" s="306"/>
      <c r="H115" s="306"/>
      <c r="I115" s="306"/>
      <c r="J115" s="306"/>
      <c r="K115" s="306"/>
      <c r="L115" s="306"/>
      <c r="M115" s="306"/>
      <c r="O115" s="446" t="str">
        <f t="shared" si="13"/>
        <v/>
      </c>
      <c r="P115" s="446" t="str">
        <f t="shared" si="14"/>
        <v/>
      </c>
      <c r="Q115" s="446" t="str">
        <f t="shared" si="15"/>
        <v/>
      </c>
      <c r="R115" s="446" t="str">
        <f t="shared" si="16"/>
        <v/>
      </c>
    </row>
    <row r="116" spans="1:18" ht="13.5" customHeight="1">
      <c r="A116" s="515" t="str">
        <f>IF(ISNA( VLOOKUP(B116,NGHANH_CD_LIST,2,FALSE)),"",VLOOKUP(B116,NGHANH_CD_LIST,2,FALSE))</f>
        <v/>
      </c>
      <c r="B116" s="460"/>
      <c r="C116" s="306"/>
      <c r="D116" s="469">
        <f t="shared" ref="C116:D180" si="17">SUM(H116:L116)</f>
        <v>0</v>
      </c>
      <c r="E116" s="306"/>
      <c r="F116" s="306"/>
      <c r="G116" s="306"/>
      <c r="H116" s="306"/>
      <c r="I116" s="306"/>
      <c r="J116" s="306"/>
      <c r="K116" s="306"/>
      <c r="L116" s="306"/>
      <c r="M116" s="306"/>
      <c r="O116" s="446" t="str">
        <f t="shared" si="13"/>
        <v/>
      </c>
      <c r="P116" s="446" t="str">
        <f t="shared" si="14"/>
        <v/>
      </c>
      <c r="Q116" s="446" t="str">
        <f t="shared" si="15"/>
        <v/>
      </c>
      <c r="R116" s="446" t="str">
        <f t="shared" si="16"/>
        <v/>
      </c>
    </row>
    <row r="117" spans="1:18" ht="13.5" customHeight="1">
      <c r="A117" s="515"/>
      <c r="B117" s="460"/>
      <c r="C117" s="306"/>
      <c r="D117" s="469"/>
      <c r="E117" s="306"/>
      <c r="F117" s="306"/>
      <c r="G117" s="306"/>
      <c r="H117" s="306"/>
      <c r="I117" s="306"/>
      <c r="J117" s="306"/>
      <c r="K117" s="306"/>
      <c r="L117" s="306"/>
      <c r="M117" s="306"/>
      <c r="O117" s="446"/>
      <c r="P117" s="446"/>
      <c r="Q117" s="446"/>
      <c r="R117" s="446"/>
    </row>
    <row r="118" spans="1:18" ht="13.5" customHeight="1">
      <c r="A118" s="515" t="str">
        <f>IF(ISNA( VLOOKUP(B118,NGHANH_CD_LIST,2,FALSE)),"",VLOOKUP(B118,NGHANH_CD_LIST,2,FALSE))</f>
        <v/>
      </c>
      <c r="B118" s="460"/>
      <c r="C118" s="306"/>
      <c r="D118" s="469">
        <f t="shared" si="17"/>
        <v>0</v>
      </c>
      <c r="E118" s="306"/>
      <c r="F118" s="306"/>
      <c r="G118" s="306"/>
      <c r="H118" s="306"/>
      <c r="I118" s="306"/>
      <c r="J118" s="306"/>
      <c r="K118" s="306"/>
      <c r="L118" s="306"/>
      <c r="M118" s="306"/>
      <c r="O118" s="446" t="str">
        <f t="shared" si="13"/>
        <v/>
      </c>
      <c r="P118" s="446" t="str">
        <f t="shared" si="14"/>
        <v/>
      </c>
      <c r="Q118" s="446" t="str">
        <f t="shared" si="15"/>
        <v/>
      </c>
      <c r="R118" s="446" t="str">
        <f t="shared" si="16"/>
        <v/>
      </c>
    </row>
    <row r="119" spans="1:18" s="173" customFormat="1" ht="13.5" customHeight="1">
      <c r="A119" s="517" t="s">
        <v>568</v>
      </c>
      <c r="B119" s="118"/>
      <c r="C119" s="469">
        <f t="shared" si="17"/>
        <v>109</v>
      </c>
      <c r="D119" s="469">
        <f t="shared" si="17"/>
        <v>185</v>
      </c>
      <c r="E119" s="469">
        <f t="shared" ref="E119:L119" si="18">SUM(E120:E193)</f>
        <v>2</v>
      </c>
      <c r="F119" s="469">
        <f t="shared" si="18"/>
        <v>0</v>
      </c>
      <c r="G119" s="469">
        <f t="shared" si="18"/>
        <v>0</v>
      </c>
      <c r="H119" s="469">
        <f t="shared" si="18"/>
        <v>0</v>
      </c>
      <c r="I119" s="469">
        <f t="shared" si="18"/>
        <v>0</v>
      </c>
      <c r="J119" s="469">
        <f t="shared" si="18"/>
        <v>2</v>
      </c>
      <c r="K119" s="469">
        <f t="shared" si="18"/>
        <v>107</v>
      </c>
      <c r="L119" s="469">
        <f t="shared" si="18"/>
        <v>76</v>
      </c>
      <c r="M119" s="343"/>
      <c r="O119" s="446" t="str">
        <f t="shared" si="13"/>
        <v/>
      </c>
      <c r="P119" s="446" t="str">
        <f t="shared" si="14"/>
        <v/>
      </c>
      <c r="Q119" s="446" t="str">
        <f t="shared" si="15"/>
        <v/>
      </c>
      <c r="R119" s="446" t="str">
        <f t="shared" si="16"/>
        <v/>
      </c>
    </row>
    <row r="120" spans="1:18" s="173" customFormat="1" ht="13.5" customHeight="1">
      <c r="A120" s="518" t="s">
        <v>547</v>
      </c>
      <c r="B120" s="468" t="s">
        <v>151</v>
      </c>
      <c r="C120" s="468" t="s">
        <v>151</v>
      </c>
      <c r="D120" s="469">
        <f t="shared" si="17"/>
        <v>0</v>
      </c>
      <c r="E120" s="468" t="s">
        <v>151</v>
      </c>
      <c r="F120" s="468" t="s">
        <v>151</v>
      </c>
      <c r="G120" s="468" t="s">
        <v>151</v>
      </c>
      <c r="H120" s="468" t="s">
        <v>151</v>
      </c>
      <c r="I120" s="468" t="s">
        <v>151</v>
      </c>
      <c r="J120" s="468" t="s">
        <v>151</v>
      </c>
      <c r="K120" s="468" t="s">
        <v>151</v>
      </c>
      <c r="L120" s="468" t="s">
        <v>151</v>
      </c>
      <c r="M120" s="343"/>
      <c r="O120" s="446"/>
      <c r="P120" s="446"/>
      <c r="Q120" s="446"/>
      <c r="R120" s="446"/>
    </row>
    <row r="121" spans="1:18" s="173" customFormat="1" ht="13.5" customHeight="1">
      <c r="A121" s="515" t="str">
        <f t="shared" ref="A121:A183" si="19">IF(ISNA( VLOOKUP(B121,NGHANH_CD_LIST,2,FALSE)),"",VLOOKUP(B121,NGHANH_CD_LIST,2,FALSE))</f>
        <v>Công nghệ kỹ thuật điện, điện tử và viễn thông</v>
      </c>
      <c r="B121" s="460">
        <v>515103</v>
      </c>
      <c r="C121" s="199">
        <v>85</v>
      </c>
      <c r="D121" s="469">
        <f t="shared" si="17"/>
        <v>66</v>
      </c>
      <c r="E121" s="199"/>
      <c r="F121" s="199"/>
      <c r="G121" s="199"/>
      <c r="H121" s="199"/>
      <c r="I121" s="199"/>
      <c r="J121" s="199"/>
      <c r="K121" s="199">
        <v>38</v>
      </c>
      <c r="L121" s="199">
        <v>28</v>
      </c>
      <c r="M121" s="343"/>
      <c r="O121" s="446" t="str">
        <f t="shared" si="13"/>
        <v/>
      </c>
      <c r="P121" s="446" t="str">
        <f t="shared" si="14"/>
        <v/>
      </c>
      <c r="Q121" s="446" t="str">
        <f t="shared" si="15"/>
        <v/>
      </c>
      <c r="R121" s="446" t="str">
        <f t="shared" si="16"/>
        <v/>
      </c>
    </row>
    <row r="122" spans="1:18" s="173" customFormat="1" ht="13.5" customHeight="1">
      <c r="A122" s="515" t="str">
        <f t="shared" si="19"/>
        <v>Công nghệ kỹ thuật cơ khí</v>
      </c>
      <c r="B122" s="460">
        <v>515102</v>
      </c>
      <c r="C122" s="199">
        <v>121</v>
      </c>
      <c r="D122" s="469">
        <f t="shared" si="17"/>
        <v>82</v>
      </c>
      <c r="E122" s="199"/>
      <c r="F122" s="199"/>
      <c r="G122" s="199"/>
      <c r="H122" s="199"/>
      <c r="I122" s="199"/>
      <c r="J122" s="199"/>
      <c r="K122" s="199">
        <v>52</v>
      </c>
      <c r="L122" s="199">
        <v>30</v>
      </c>
      <c r="M122" s="343"/>
      <c r="O122" s="446" t="str">
        <f t="shared" si="13"/>
        <v/>
      </c>
      <c r="P122" s="446" t="str">
        <f t="shared" si="14"/>
        <v/>
      </c>
      <c r="Q122" s="446" t="str">
        <f t="shared" si="15"/>
        <v/>
      </c>
      <c r="R122" s="446" t="str">
        <f t="shared" si="16"/>
        <v/>
      </c>
    </row>
    <row r="123" spans="1:18" s="173" customFormat="1" ht="13.5" customHeight="1">
      <c r="A123" s="515" t="str">
        <f t="shared" si="19"/>
        <v>Sản xuất, chế biến sợi, vải, giày, da</v>
      </c>
      <c r="B123" s="460">
        <v>515402</v>
      </c>
      <c r="C123" s="199">
        <v>1</v>
      </c>
      <c r="D123" s="469">
        <f t="shared" si="17"/>
        <v>1</v>
      </c>
      <c r="E123" s="199"/>
      <c r="F123" s="199"/>
      <c r="G123" s="199"/>
      <c r="H123" s="199"/>
      <c r="I123" s="199"/>
      <c r="J123" s="199"/>
      <c r="K123" s="199">
        <v>1</v>
      </c>
      <c r="L123" s="199"/>
      <c r="M123" s="343"/>
      <c r="O123" s="446" t="str">
        <f t="shared" si="13"/>
        <v/>
      </c>
      <c r="P123" s="446" t="str">
        <f t="shared" si="14"/>
        <v/>
      </c>
      <c r="Q123" s="446" t="str">
        <f t="shared" si="15"/>
        <v/>
      </c>
      <c r="R123" s="446" t="str">
        <f t="shared" si="16"/>
        <v/>
      </c>
    </row>
    <row r="124" spans="1:18" s="173" customFormat="1" ht="13.5" customHeight="1">
      <c r="A124" s="515" t="str">
        <f t="shared" si="19"/>
        <v>Công nghệ thông tin</v>
      </c>
      <c r="B124" s="460">
        <v>514802</v>
      </c>
      <c r="C124" s="199">
        <v>63</v>
      </c>
      <c r="D124" s="469">
        <f t="shared" si="17"/>
        <v>36</v>
      </c>
      <c r="E124" s="199">
        <v>2</v>
      </c>
      <c r="F124" s="199"/>
      <c r="G124" s="199"/>
      <c r="H124" s="199"/>
      <c r="I124" s="199"/>
      <c r="J124" s="199">
        <v>2</v>
      </c>
      <c r="K124" s="199">
        <v>16</v>
      </c>
      <c r="L124" s="199">
        <v>18</v>
      </c>
      <c r="M124" s="343"/>
      <c r="O124" s="446" t="str">
        <f t="shared" si="13"/>
        <v/>
      </c>
      <c r="P124" s="446" t="str">
        <f t="shared" si="14"/>
        <v/>
      </c>
      <c r="Q124" s="446" t="str">
        <f t="shared" si="15"/>
        <v/>
      </c>
      <c r="R124" s="446" t="str">
        <f t="shared" si="16"/>
        <v/>
      </c>
    </row>
    <row r="125" spans="1:18" s="173" customFormat="1" ht="13.5" customHeight="1">
      <c r="A125" s="515" t="str">
        <f t="shared" si="19"/>
        <v/>
      </c>
      <c r="B125" s="460"/>
      <c r="C125" s="306"/>
      <c r="D125" s="469">
        <f t="shared" si="17"/>
        <v>0</v>
      </c>
      <c r="E125" s="306"/>
      <c r="F125" s="306"/>
      <c r="G125" s="306"/>
      <c r="H125" s="306"/>
      <c r="I125" s="306"/>
      <c r="J125" s="306"/>
      <c r="K125" s="306"/>
      <c r="L125" s="306"/>
      <c r="M125" s="343"/>
      <c r="O125" s="446" t="str">
        <f t="shared" si="13"/>
        <v/>
      </c>
      <c r="P125" s="446" t="str">
        <f t="shared" si="14"/>
        <v/>
      </c>
      <c r="Q125" s="446" t="str">
        <f t="shared" si="15"/>
        <v/>
      </c>
      <c r="R125" s="446" t="str">
        <f t="shared" si="16"/>
        <v/>
      </c>
    </row>
    <row r="126" spans="1:18" s="173" customFormat="1" ht="13.5" customHeight="1">
      <c r="A126" s="515" t="str">
        <f t="shared" si="19"/>
        <v/>
      </c>
      <c r="B126" s="460"/>
      <c r="C126" s="306"/>
      <c r="D126" s="469">
        <f t="shared" si="17"/>
        <v>0</v>
      </c>
      <c r="E126" s="306"/>
      <c r="F126" s="306"/>
      <c r="G126" s="306"/>
      <c r="H126" s="306"/>
      <c r="I126" s="306"/>
      <c r="J126" s="306"/>
      <c r="K126" s="306"/>
      <c r="L126" s="306"/>
      <c r="M126" s="343"/>
      <c r="O126" s="446" t="str">
        <f t="shared" si="13"/>
        <v/>
      </c>
      <c r="P126" s="446" t="str">
        <f t="shared" si="14"/>
        <v/>
      </c>
      <c r="Q126" s="446" t="str">
        <f t="shared" si="15"/>
        <v/>
      </c>
      <c r="R126" s="446" t="str">
        <f t="shared" si="16"/>
        <v/>
      </c>
    </row>
    <row r="127" spans="1:18" s="173" customFormat="1" ht="13.5" customHeight="1">
      <c r="A127" s="515" t="str">
        <f t="shared" si="19"/>
        <v/>
      </c>
      <c r="B127" s="460"/>
      <c r="C127" s="306"/>
      <c r="D127" s="469">
        <f t="shared" si="17"/>
        <v>0</v>
      </c>
      <c r="E127" s="306"/>
      <c r="F127" s="306"/>
      <c r="G127" s="306"/>
      <c r="H127" s="306"/>
      <c r="I127" s="306"/>
      <c r="J127" s="306"/>
      <c r="K127" s="306"/>
      <c r="L127" s="306"/>
      <c r="M127" s="343"/>
      <c r="O127" s="446" t="str">
        <f t="shared" si="13"/>
        <v/>
      </c>
      <c r="P127" s="446" t="str">
        <f t="shared" si="14"/>
        <v/>
      </c>
      <c r="Q127" s="446" t="str">
        <f t="shared" si="15"/>
        <v/>
      </c>
      <c r="R127" s="446" t="str">
        <f t="shared" si="16"/>
        <v/>
      </c>
    </row>
    <row r="128" spans="1:18" s="173" customFormat="1" ht="13.5" customHeight="1">
      <c r="A128" s="515" t="str">
        <f t="shared" si="19"/>
        <v/>
      </c>
      <c r="B128" s="460"/>
      <c r="C128" s="306"/>
      <c r="D128" s="469">
        <f t="shared" si="17"/>
        <v>0</v>
      </c>
      <c r="E128" s="306"/>
      <c r="F128" s="306"/>
      <c r="G128" s="306"/>
      <c r="H128" s="306"/>
      <c r="I128" s="306"/>
      <c r="J128" s="306"/>
      <c r="K128" s="306"/>
      <c r="L128" s="306"/>
      <c r="M128" s="343"/>
      <c r="O128" s="446" t="str">
        <f t="shared" ref="O128:O189" si="20">IF(OR(D128&lt;E128,D128&lt;F128,D128&lt;G128),"Er","")</f>
        <v/>
      </c>
      <c r="P128" s="446" t="str">
        <f t="shared" ref="P128:P189" si="21">IF(OR(D128&lt;E128,E128&lt;G128),"Er","")</f>
        <v/>
      </c>
      <c r="Q128" s="446" t="str">
        <f t="shared" ref="Q128:Q189" si="22">IF(OR(D128&lt;F128,F128&lt;G128),"Er","")</f>
        <v/>
      </c>
      <c r="R128" s="446" t="str">
        <f t="shared" ref="R128:R189" si="23">IF(OR(D128&lt;G128,E128&lt;G128,F128&lt;G128),"Er","")</f>
        <v/>
      </c>
    </row>
    <row r="129" spans="1:18" s="173" customFormat="1" ht="13.5" customHeight="1">
      <c r="A129" s="515" t="str">
        <f t="shared" si="19"/>
        <v/>
      </c>
      <c r="B129" s="460"/>
      <c r="C129" s="306"/>
      <c r="D129" s="469">
        <f t="shared" si="17"/>
        <v>0</v>
      </c>
      <c r="E129" s="306"/>
      <c r="F129" s="306"/>
      <c r="G129" s="306"/>
      <c r="H129" s="306"/>
      <c r="I129" s="306"/>
      <c r="J129" s="306"/>
      <c r="K129" s="306"/>
      <c r="L129" s="306"/>
      <c r="M129" s="343"/>
      <c r="O129" s="446" t="str">
        <f t="shared" si="20"/>
        <v/>
      </c>
      <c r="P129" s="446" t="str">
        <f t="shared" si="21"/>
        <v/>
      </c>
      <c r="Q129" s="446" t="str">
        <f t="shared" si="22"/>
        <v/>
      </c>
      <c r="R129" s="446" t="str">
        <f t="shared" si="23"/>
        <v/>
      </c>
    </row>
    <row r="130" spans="1:18" s="173" customFormat="1" ht="13.5" customHeight="1">
      <c r="A130" s="515" t="str">
        <f t="shared" si="19"/>
        <v/>
      </c>
      <c r="B130" s="460"/>
      <c r="C130" s="306"/>
      <c r="D130" s="469">
        <f t="shared" si="17"/>
        <v>0</v>
      </c>
      <c r="E130" s="306"/>
      <c r="F130" s="306"/>
      <c r="G130" s="306"/>
      <c r="H130" s="306"/>
      <c r="I130" s="306"/>
      <c r="J130" s="306"/>
      <c r="K130" s="306"/>
      <c r="L130" s="306"/>
      <c r="M130" s="343"/>
      <c r="O130" s="446" t="str">
        <f t="shared" si="20"/>
        <v/>
      </c>
      <c r="P130" s="446" t="str">
        <f t="shared" si="21"/>
        <v/>
      </c>
      <c r="Q130" s="446" t="str">
        <f t="shared" si="22"/>
        <v/>
      </c>
      <c r="R130" s="446" t="str">
        <f t="shared" si="23"/>
        <v/>
      </c>
    </row>
    <row r="131" spans="1:18" s="173" customFormat="1" ht="13.5" customHeight="1">
      <c r="A131" s="515" t="str">
        <f t="shared" si="19"/>
        <v/>
      </c>
      <c r="B131" s="460"/>
      <c r="C131" s="306"/>
      <c r="D131" s="469">
        <f t="shared" si="17"/>
        <v>0</v>
      </c>
      <c r="E131" s="306"/>
      <c r="F131" s="306"/>
      <c r="G131" s="306"/>
      <c r="H131" s="306"/>
      <c r="I131" s="306"/>
      <c r="J131" s="306"/>
      <c r="K131" s="306"/>
      <c r="L131" s="306"/>
      <c r="M131" s="343"/>
      <c r="O131" s="446" t="str">
        <f t="shared" si="20"/>
        <v/>
      </c>
      <c r="P131" s="446" t="str">
        <f t="shared" si="21"/>
        <v/>
      </c>
      <c r="Q131" s="446" t="str">
        <f t="shared" si="22"/>
        <v/>
      </c>
      <c r="R131" s="446" t="str">
        <f t="shared" si="23"/>
        <v/>
      </c>
    </row>
    <row r="132" spans="1:18" s="173" customFormat="1" ht="13.5" customHeight="1">
      <c r="A132" s="515" t="str">
        <f t="shared" si="19"/>
        <v/>
      </c>
      <c r="B132" s="460"/>
      <c r="C132" s="306"/>
      <c r="D132" s="469">
        <f t="shared" si="17"/>
        <v>0</v>
      </c>
      <c r="E132" s="306"/>
      <c r="F132" s="306"/>
      <c r="G132" s="306"/>
      <c r="H132" s="306"/>
      <c r="I132" s="306"/>
      <c r="J132" s="306"/>
      <c r="K132" s="306"/>
      <c r="L132" s="306"/>
      <c r="M132" s="343"/>
      <c r="O132" s="446" t="str">
        <f t="shared" si="20"/>
        <v/>
      </c>
      <c r="P132" s="446" t="str">
        <f t="shared" si="21"/>
        <v/>
      </c>
      <c r="Q132" s="446" t="str">
        <f t="shared" si="22"/>
        <v/>
      </c>
      <c r="R132" s="446" t="str">
        <f t="shared" si="23"/>
        <v/>
      </c>
    </row>
    <row r="133" spans="1:18" s="173" customFormat="1" ht="13.5" customHeight="1">
      <c r="A133" s="515" t="str">
        <f t="shared" si="19"/>
        <v/>
      </c>
      <c r="B133" s="460"/>
      <c r="C133" s="306"/>
      <c r="D133" s="469">
        <f t="shared" si="17"/>
        <v>0</v>
      </c>
      <c r="E133" s="306"/>
      <c r="F133" s="306"/>
      <c r="G133" s="306"/>
      <c r="H133" s="306"/>
      <c r="I133" s="306"/>
      <c r="J133" s="306"/>
      <c r="K133" s="306"/>
      <c r="L133" s="306"/>
      <c r="M133" s="343"/>
      <c r="O133" s="446" t="str">
        <f t="shared" si="20"/>
        <v/>
      </c>
      <c r="P133" s="446" t="str">
        <f t="shared" si="21"/>
        <v/>
      </c>
      <c r="Q133" s="446" t="str">
        <f t="shared" si="22"/>
        <v/>
      </c>
      <c r="R133" s="446" t="str">
        <f t="shared" si="23"/>
        <v/>
      </c>
    </row>
    <row r="134" spans="1:18" s="173" customFormat="1" ht="13.5" customHeight="1">
      <c r="A134" s="515" t="str">
        <f t="shared" si="19"/>
        <v/>
      </c>
      <c r="B134" s="460"/>
      <c r="C134" s="306"/>
      <c r="D134" s="469">
        <f t="shared" si="17"/>
        <v>0</v>
      </c>
      <c r="E134" s="306"/>
      <c r="F134" s="306"/>
      <c r="G134" s="306"/>
      <c r="H134" s="306"/>
      <c r="I134" s="306"/>
      <c r="J134" s="306"/>
      <c r="K134" s="306"/>
      <c r="L134" s="306"/>
      <c r="M134" s="343"/>
      <c r="O134" s="446" t="str">
        <f t="shared" si="20"/>
        <v/>
      </c>
      <c r="P134" s="446" t="str">
        <f t="shared" si="21"/>
        <v/>
      </c>
      <c r="Q134" s="446" t="str">
        <f t="shared" si="22"/>
        <v/>
      </c>
      <c r="R134" s="446" t="str">
        <f t="shared" si="23"/>
        <v/>
      </c>
    </row>
    <row r="135" spans="1:18" s="173" customFormat="1" ht="13.5" customHeight="1">
      <c r="A135" s="515" t="str">
        <f t="shared" si="19"/>
        <v/>
      </c>
      <c r="B135" s="460"/>
      <c r="C135" s="306"/>
      <c r="D135" s="469">
        <f t="shared" si="17"/>
        <v>0</v>
      </c>
      <c r="E135" s="306"/>
      <c r="F135" s="306"/>
      <c r="G135" s="306"/>
      <c r="H135" s="306"/>
      <c r="I135" s="306"/>
      <c r="J135" s="306"/>
      <c r="K135" s="306"/>
      <c r="L135" s="306"/>
      <c r="M135" s="343"/>
      <c r="O135" s="446" t="str">
        <f t="shared" si="20"/>
        <v/>
      </c>
      <c r="P135" s="446" t="str">
        <f t="shared" si="21"/>
        <v/>
      </c>
      <c r="Q135" s="446" t="str">
        <f t="shared" si="22"/>
        <v/>
      </c>
      <c r="R135" s="446" t="str">
        <f t="shared" si="23"/>
        <v/>
      </c>
    </row>
    <row r="136" spans="1:18" s="173" customFormat="1" ht="13.5" customHeight="1">
      <c r="A136" s="515" t="str">
        <f t="shared" si="19"/>
        <v/>
      </c>
      <c r="B136" s="460"/>
      <c r="C136" s="306"/>
      <c r="D136" s="469">
        <f t="shared" si="17"/>
        <v>0</v>
      </c>
      <c r="E136" s="306"/>
      <c r="F136" s="306"/>
      <c r="G136" s="306"/>
      <c r="H136" s="306"/>
      <c r="I136" s="306"/>
      <c r="J136" s="306"/>
      <c r="K136" s="306"/>
      <c r="L136" s="306"/>
      <c r="M136" s="343"/>
      <c r="O136" s="446" t="str">
        <f t="shared" si="20"/>
        <v/>
      </c>
      <c r="P136" s="446" t="str">
        <f t="shared" si="21"/>
        <v/>
      </c>
      <c r="Q136" s="446" t="str">
        <f t="shared" si="22"/>
        <v/>
      </c>
      <c r="R136" s="446" t="str">
        <f t="shared" si="23"/>
        <v/>
      </c>
    </row>
    <row r="137" spans="1:18" s="173" customFormat="1" ht="13.5" customHeight="1">
      <c r="A137" s="515" t="str">
        <f t="shared" si="19"/>
        <v/>
      </c>
      <c r="B137" s="460"/>
      <c r="C137" s="306"/>
      <c r="D137" s="469">
        <f t="shared" si="17"/>
        <v>0</v>
      </c>
      <c r="E137" s="306"/>
      <c r="F137" s="306"/>
      <c r="G137" s="306"/>
      <c r="H137" s="306"/>
      <c r="I137" s="306"/>
      <c r="J137" s="306"/>
      <c r="K137" s="306"/>
      <c r="L137" s="306"/>
      <c r="M137" s="343"/>
      <c r="O137" s="446" t="str">
        <f t="shared" si="20"/>
        <v/>
      </c>
      <c r="P137" s="446" t="str">
        <f t="shared" si="21"/>
        <v/>
      </c>
      <c r="Q137" s="446" t="str">
        <f t="shared" si="22"/>
        <v/>
      </c>
      <c r="R137" s="446" t="str">
        <f t="shared" si="23"/>
        <v/>
      </c>
    </row>
    <row r="138" spans="1:18" s="173" customFormat="1" ht="13.5" customHeight="1">
      <c r="A138" s="515" t="str">
        <f t="shared" si="19"/>
        <v/>
      </c>
      <c r="B138" s="460"/>
      <c r="C138" s="306"/>
      <c r="D138" s="469">
        <f t="shared" si="17"/>
        <v>0</v>
      </c>
      <c r="E138" s="306"/>
      <c r="F138" s="306"/>
      <c r="G138" s="306"/>
      <c r="H138" s="306"/>
      <c r="I138" s="306"/>
      <c r="J138" s="306"/>
      <c r="K138" s="306"/>
      <c r="L138" s="306"/>
      <c r="M138" s="343"/>
      <c r="O138" s="446" t="str">
        <f t="shared" si="20"/>
        <v/>
      </c>
      <c r="P138" s="446" t="str">
        <f t="shared" si="21"/>
        <v/>
      </c>
      <c r="Q138" s="446" t="str">
        <f t="shared" si="22"/>
        <v/>
      </c>
      <c r="R138" s="446" t="str">
        <f t="shared" si="23"/>
        <v/>
      </c>
    </row>
    <row r="139" spans="1:18" s="173" customFormat="1" ht="13.5" customHeight="1">
      <c r="A139" s="515" t="str">
        <f t="shared" si="19"/>
        <v/>
      </c>
      <c r="B139" s="460"/>
      <c r="C139" s="306"/>
      <c r="D139" s="469">
        <f t="shared" si="17"/>
        <v>0</v>
      </c>
      <c r="E139" s="306"/>
      <c r="F139" s="306"/>
      <c r="G139" s="306"/>
      <c r="H139" s="306"/>
      <c r="I139" s="306"/>
      <c r="J139" s="306"/>
      <c r="K139" s="306"/>
      <c r="L139" s="306"/>
      <c r="M139" s="343"/>
      <c r="O139" s="446" t="str">
        <f t="shared" si="20"/>
        <v/>
      </c>
      <c r="P139" s="446" t="str">
        <f t="shared" si="21"/>
        <v/>
      </c>
      <c r="Q139" s="446" t="str">
        <f t="shared" si="22"/>
        <v/>
      </c>
      <c r="R139" s="446" t="str">
        <f t="shared" si="23"/>
        <v/>
      </c>
    </row>
    <row r="140" spans="1:18" s="173" customFormat="1" ht="13.5" customHeight="1">
      <c r="A140" s="515" t="str">
        <f t="shared" si="19"/>
        <v/>
      </c>
      <c r="B140" s="460"/>
      <c r="C140" s="306"/>
      <c r="D140" s="469">
        <f t="shared" si="17"/>
        <v>0</v>
      </c>
      <c r="E140" s="306"/>
      <c r="F140" s="306"/>
      <c r="G140" s="306"/>
      <c r="H140" s="306"/>
      <c r="I140" s="306"/>
      <c r="J140" s="306"/>
      <c r="K140" s="306"/>
      <c r="L140" s="306"/>
      <c r="M140" s="343"/>
      <c r="O140" s="446" t="str">
        <f t="shared" si="20"/>
        <v/>
      </c>
      <c r="P140" s="446" t="str">
        <f t="shared" si="21"/>
        <v/>
      </c>
      <c r="Q140" s="446" t="str">
        <f t="shared" si="22"/>
        <v/>
      </c>
      <c r="R140" s="446" t="str">
        <f t="shared" si="23"/>
        <v/>
      </c>
    </row>
    <row r="141" spans="1:18" s="173" customFormat="1" ht="13.5" customHeight="1">
      <c r="A141" s="515" t="str">
        <f t="shared" si="19"/>
        <v/>
      </c>
      <c r="B141" s="460"/>
      <c r="C141" s="306"/>
      <c r="D141" s="469">
        <f t="shared" si="17"/>
        <v>0</v>
      </c>
      <c r="E141" s="306"/>
      <c r="F141" s="306"/>
      <c r="G141" s="306"/>
      <c r="H141" s="306"/>
      <c r="I141" s="306"/>
      <c r="J141" s="306"/>
      <c r="K141" s="306"/>
      <c r="L141" s="306"/>
      <c r="M141" s="343"/>
      <c r="O141" s="446" t="str">
        <f t="shared" si="20"/>
        <v/>
      </c>
      <c r="P141" s="446" t="str">
        <f t="shared" si="21"/>
        <v/>
      </c>
      <c r="Q141" s="446" t="str">
        <f t="shared" si="22"/>
        <v/>
      </c>
      <c r="R141" s="446" t="str">
        <f t="shared" si="23"/>
        <v/>
      </c>
    </row>
    <row r="142" spans="1:18" s="173" customFormat="1" ht="13.5" customHeight="1">
      <c r="A142" s="515" t="str">
        <f t="shared" si="19"/>
        <v/>
      </c>
      <c r="B142" s="460"/>
      <c r="C142" s="306"/>
      <c r="D142" s="469">
        <f t="shared" si="17"/>
        <v>0</v>
      </c>
      <c r="E142" s="306"/>
      <c r="F142" s="306"/>
      <c r="G142" s="306"/>
      <c r="H142" s="306"/>
      <c r="I142" s="306"/>
      <c r="J142" s="306"/>
      <c r="K142" s="306"/>
      <c r="L142" s="306"/>
      <c r="M142" s="343"/>
      <c r="O142" s="446" t="str">
        <f t="shared" si="20"/>
        <v/>
      </c>
      <c r="P142" s="446" t="str">
        <f t="shared" si="21"/>
        <v/>
      </c>
      <c r="Q142" s="446" t="str">
        <f t="shared" si="22"/>
        <v/>
      </c>
      <c r="R142" s="446" t="str">
        <f t="shared" si="23"/>
        <v/>
      </c>
    </row>
    <row r="143" spans="1:18" s="173" customFormat="1" ht="13.5" customHeight="1">
      <c r="A143" s="515" t="str">
        <f t="shared" si="19"/>
        <v/>
      </c>
      <c r="B143" s="460"/>
      <c r="C143" s="306"/>
      <c r="D143" s="469">
        <f t="shared" si="17"/>
        <v>0</v>
      </c>
      <c r="E143" s="306"/>
      <c r="F143" s="306"/>
      <c r="G143" s="306"/>
      <c r="H143" s="306"/>
      <c r="I143" s="306"/>
      <c r="J143" s="306"/>
      <c r="K143" s="306"/>
      <c r="L143" s="306"/>
      <c r="M143" s="343"/>
      <c r="O143" s="446" t="str">
        <f t="shared" si="20"/>
        <v/>
      </c>
      <c r="P143" s="446" t="str">
        <f t="shared" si="21"/>
        <v/>
      </c>
      <c r="Q143" s="446" t="str">
        <f t="shared" si="22"/>
        <v/>
      </c>
      <c r="R143" s="446" t="str">
        <f t="shared" si="23"/>
        <v/>
      </c>
    </row>
    <row r="144" spans="1:18" s="173" customFormat="1" ht="13.5" customHeight="1">
      <c r="A144" s="515" t="str">
        <f t="shared" si="19"/>
        <v/>
      </c>
      <c r="B144" s="460"/>
      <c r="C144" s="306"/>
      <c r="D144" s="469">
        <f t="shared" si="17"/>
        <v>0</v>
      </c>
      <c r="E144" s="306"/>
      <c r="F144" s="306"/>
      <c r="G144" s="306"/>
      <c r="H144" s="306"/>
      <c r="I144" s="306"/>
      <c r="J144" s="306"/>
      <c r="K144" s="306"/>
      <c r="L144" s="306"/>
      <c r="M144" s="343"/>
      <c r="O144" s="446" t="str">
        <f t="shared" si="20"/>
        <v/>
      </c>
      <c r="P144" s="446" t="str">
        <f t="shared" si="21"/>
        <v/>
      </c>
      <c r="Q144" s="446" t="str">
        <f t="shared" si="22"/>
        <v/>
      </c>
      <c r="R144" s="446" t="str">
        <f t="shared" si="23"/>
        <v/>
      </c>
    </row>
    <row r="145" spans="1:18" s="173" customFormat="1" ht="13.5" customHeight="1">
      <c r="A145" s="515" t="str">
        <f t="shared" si="19"/>
        <v/>
      </c>
      <c r="B145" s="460"/>
      <c r="C145" s="306"/>
      <c r="D145" s="469">
        <f t="shared" si="17"/>
        <v>0</v>
      </c>
      <c r="E145" s="306"/>
      <c r="F145" s="306"/>
      <c r="G145" s="306"/>
      <c r="H145" s="306"/>
      <c r="I145" s="306"/>
      <c r="J145" s="306"/>
      <c r="K145" s="306"/>
      <c r="L145" s="306"/>
      <c r="M145" s="343"/>
      <c r="O145" s="446" t="str">
        <f t="shared" si="20"/>
        <v/>
      </c>
      <c r="P145" s="446" t="str">
        <f t="shared" si="21"/>
        <v/>
      </c>
      <c r="Q145" s="446" t="str">
        <f t="shared" si="22"/>
        <v/>
      </c>
      <c r="R145" s="446" t="str">
        <f t="shared" si="23"/>
        <v/>
      </c>
    </row>
    <row r="146" spans="1:18" s="173" customFormat="1" ht="13.5" customHeight="1">
      <c r="A146" s="515" t="str">
        <f t="shared" si="19"/>
        <v/>
      </c>
      <c r="B146" s="460"/>
      <c r="C146" s="306"/>
      <c r="D146" s="469">
        <f t="shared" si="17"/>
        <v>0</v>
      </c>
      <c r="E146" s="306"/>
      <c r="F146" s="306"/>
      <c r="G146" s="306"/>
      <c r="H146" s="306"/>
      <c r="I146" s="306"/>
      <c r="J146" s="306"/>
      <c r="K146" s="306"/>
      <c r="L146" s="306"/>
      <c r="M146" s="343"/>
      <c r="O146" s="446" t="str">
        <f t="shared" si="20"/>
        <v/>
      </c>
      <c r="P146" s="446" t="str">
        <f t="shared" si="21"/>
        <v/>
      </c>
      <c r="Q146" s="446" t="str">
        <f t="shared" si="22"/>
        <v/>
      </c>
      <c r="R146" s="446" t="str">
        <f t="shared" si="23"/>
        <v/>
      </c>
    </row>
    <row r="147" spans="1:18" s="173" customFormat="1" ht="13.5" customHeight="1">
      <c r="A147" s="515" t="str">
        <f t="shared" si="19"/>
        <v/>
      </c>
      <c r="B147" s="460"/>
      <c r="C147" s="306"/>
      <c r="D147" s="469">
        <f t="shared" si="17"/>
        <v>0</v>
      </c>
      <c r="E147" s="306"/>
      <c r="F147" s="306"/>
      <c r="G147" s="306"/>
      <c r="H147" s="306"/>
      <c r="I147" s="306"/>
      <c r="J147" s="306"/>
      <c r="K147" s="306"/>
      <c r="L147" s="306"/>
      <c r="M147" s="343"/>
      <c r="O147" s="446" t="str">
        <f t="shared" si="20"/>
        <v/>
      </c>
      <c r="P147" s="446" t="str">
        <f t="shared" si="21"/>
        <v/>
      </c>
      <c r="Q147" s="446" t="str">
        <f t="shared" si="22"/>
        <v/>
      </c>
      <c r="R147" s="446" t="str">
        <f t="shared" si="23"/>
        <v/>
      </c>
    </row>
    <row r="148" spans="1:18" s="173" customFormat="1" ht="13.5" customHeight="1">
      <c r="A148" s="515" t="str">
        <f t="shared" si="19"/>
        <v/>
      </c>
      <c r="B148" s="460"/>
      <c r="C148" s="306"/>
      <c r="D148" s="469">
        <f t="shared" si="17"/>
        <v>0</v>
      </c>
      <c r="E148" s="306"/>
      <c r="F148" s="306"/>
      <c r="G148" s="306"/>
      <c r="H148" s="306"/>
      <c r="I148" s="306"/>
      <c r="J148" s="306"/>
      <c r="K148" s="306"/>
      <c r="L148" s="306"/>
      <c r="M148" s="343"/>
      <c r="O148" s="446" t="str">
        <f t="shared" si="20"/>
        <v/>
      </c>
      <c r="P148" s="446" t="str">
        <f t="shared" si="21"/>
        <v/>
      </c>
      <c r="Q148" s="446" t="str">
        <f t="shared" si="22"/>
        <v/>
      </c>
      <c r="R148" s="446" t="str">
        <f t="shared" si="23"/>
        <v/>
      </c>
    </row>
    <row r="149" spans="1:18" s="173" customFormat="1" ht="13.5" customHeight="1">
      <c r="A149" s="515" t="str">
        <f t="shared" si="19"/>
        <v/>
      </c>
      <c r="B149" s="460"/>
      <c r="C149" s="306"/>
      <c r="D149" s="469">
        <f t="shared" si="17"/>
        <v>0</v>
      </c>
      <c r="E149" s="306"/>
      <c r="F149" s="306"/>
      <c r="G149" s="306"/>
      <c r="H149" s="306"/>
      <c r="I149" s="306"/>
      <c r="J149" s="306"/>
      <c r="K149" s="306"/>
      <c r="L149" s="306"/>
      <c r="M149" s="343"/>
      <c r="O149" s="446" t="str">
        <f t="shared" si="20"/>
        <v/>
      </c>
      <c r="P149" s="446" t="str">
        <f t="shared" si="21"/>
        <v/>
      </c>
      <c r="Q149" s="446" t="str">
        <f t="shared" si="22"/>
        <v/>
      </c>
      <c r="R149" s="446" t="str">
        <f t="shared" si="23"/>
        <v/>
      </c>
    </row>
    <row r="150" spans="1:18" s="173" customFormat="1" ht="13.5" customHeight="1">
      <c r="A150" s="515" t="str">
        <f t="shared" si="19"/>
        <v/>
      </c>
      <c r="B150" s="460"/>
      <c r="C150" s="306"/>
      <c r="D150" s="469">
        <f t="shared" si="17"/>
        <v>0</v>
      </c>
      <c r="E150" s="306"/>
      <c r="F150" s="306"/>
      <c r="G150" s="306"/>
      <c r="H150" s="306"/>
      <c r="I150" s="306"/>
      <c r="J150" s="306"/>
      <c r="K150" s="306"/>
      <c r="L150" s="306"/>
      <c r="M150" s="343"/>
      <c r="O150" s="446" t="str">
        <f t="shared" si="20"/>
        <v/>
      </c>
      <c r="P150" s="446" t="str">
        <f t="shared" si="21"/>
        <v/>
      </c>
      <c r="Q150" s="446" t="str">
        <f t="shared" si="22"/>
        <v/>
      </c>
      <c r="R150" s="446" t="str">
        <f t="shared" si="23"/>
        <v/>
      </c>
    </row>
    <row r="151" spans="1:18" s="173" customFormat="1" ht="13.5" customHeight="1">
      <c r="A151" s="515" t="str">
        <f t="shared" si="19"/>
        <v/>
      </c>
      <c r="B151" s="460"/>
      <c r="C151" s="306"/>
      <c r="D151" s="469">
        <f t="shared" si="17"/>
        <v>0</v>
      </c>
      <c r="E151" s="306"/>
      <c r="F151" s="306"/>
      <c r="G151" s="306"/>
      <c r="H151" s="306"/>
      <c r="I151" s="306"/>
      <c r="J151" s="306"/>
      <c r="K151" s="306"/>
      <c r="L151" s="306"/>
      <c r="M151" s="343"/>
      <c r="O151" s="446" t="str">
        <f t="shared" si="20"/>
        <v/>
      </c>
      <c r="P151" s="446" t="str">
        <f t="shared" si="21"/>
        <v/>
      </c>
      <c r="Q151" s="446" t="str">
        <f t="shared" si="22"/>
        <v/>
      </c>
      <c r="R151" s="446" t="str">
        <f t="shared" si="23"/>
        <v/>
      </c>
    </row>
    <row r="152" spans="1:18" s="173" customFormat="1" ht="13.5" customHeight="1">
      <c r="A152" s="515" t="str">
        <f t="shared" si="19"/>
        <v/>
      </c>
      <c r="B152" s="460"/>
      <c r="C152" s="306"/>
      <c r="D152" s="469">
        <f t="shared" si="17"/>
        <v>0</v>
      </c>
      <c r="E152" s="306"/>
      <c r="F152" s="306"/>
      <c r="G152" s="306"/>
      <c r="H152" s="306"/>
      <c r="I152" s="306"/>
      <c r="J152" s="306"/>
      <c r="K152" s="306"/>
      <c r="L152" s="306"/>
      <c r="M152" s="343"/>
      <c r="O152" s="446" t="str">
        <f t="shared" si="20"/>
        <v/>
      </c>
      <c r="P152" s="446" t="str">
        <f t="shared" si="21"/>
        <v/>
      </c>
      <c r="Q152" s="446" t="str">
        <f t="shared" si="22"/>
        <v/>
      </c>
      <c r="R152" s="446" t="str">
        <f t="shared" si="23"/>
        <v/>
      </c>
    </row>
    <row r="153" spans="1:18" s="173" customFormat="1" ht="13.5" customHeight="1">
      <c r="A153" s="515" t="str">
        <f t="shared" si="19"/>
        <v/>
      </c>
      <c r="B153" s="460"/>
      <c r="C153" s="306"/>
      <c r="D153" s="469">
        <f t="shared" si="17"/>
        <v>0</v>
      </c>
      <c r="E153" s="306"/>
      <c r="F153" s="306"/>
      <c r="G153" s="306"/>
      <c r="H153" s="306"/>
      <c r="I153" s="306"/>
      <c r="J153" s="306"/>
      <c r="K153" s="306"/>
      <c r="L153" s="306"/>
      <c r="M153" s="343"/>
      <c r="O153" s="446" t="str">
        <f t="shared" si="20"/>
        <v/>
      </c>
      <c r="P153" s="446" t="str">
        <f t="shared" si="21"/>
        <v/>
      </c>
      <c r="Q153" s="446" t="str">
        <f t="shared" si="22"/>
        <v/>
      </c>
      <c r="R153" s="446" t="str">
        <f t="shared" si="23"/>
        <v/>
      </c>
    </row>
    <row r="154" spans="1:18" s="173" customFormat="1" ht="13.5" customHeight="1">
      <c r="A154" s="515" t="str">
        <f t="shared" si="19"/>
        <v/>
      </c>
      <c r="B154" s="460"/>
      <c r="C154" s="306"/>
      <c r="D154" s="469">
        <f t="shared" si="17"/>
        <v>0</v>
      </c>
      <c r="E154" s="306"/>
      <c r="F154" s="306"/>
      <c r="G154" s="306"/>
      <c r="H154" s="306"/>
      <c r="I154" s="306"/>
      <c r="J154" s="306"/>
      <c r="K154" s="306"/>
      <c r="L154" s="306"/>
      <c r="M154" s="343"/>
      <c r="O154" s="446" t="str">
        <f t="shared" si="20"/>
        <v/>
      </c>
      <c r="P154" s="446" t="str">
        <f t="shared" si="21"/>
        <v/>
      </c>
      <c r="Q154" s="446" t="str">
        <f t="shared" si="22"/>
        <v/>
      </c>
      <c r="R154" s="446" t="str">
        <f t="shared" si="23"/>
        <v/>
      </c>
    </row>
    <row r="155" spans="1:18" s="173" customFormat="1" ht="13.5" customHeight="1">
      <c r="A155" s="515" t="str">
        <f t="shared" si="19"/>
        <v/>
      </c>
      <c r="B155" s="460"/>
      <c r="C155" s="306"/>
      <c r="D155" s="469">
        <f t="shared" si="17"/>
        <v>0</v>
      </c>
      <c r="E155" s="306"/>
      <c r="F155" s="306"/>
      <c r="G155" s="306"/>
      <c r="H155" s="306"/>
      <c r="I155" s="306"/>
      <c r="J155" s="306"/>
      <c r="K155" s="306"/>
      <c r="L155" s="306"/>
      <c r="M155" s="343"/>
      <c r="O155" s="446" t="str">
        <f t="shared" si="20"/>
        <v/>
      </c>
      <c r="P155" s="446" t="str">
        <f t="shared" si="21"/>
        <v/>
      </c>
      <c r="Q155" s="446" t="str">
        <f t="shared" si="22"/>
        <v/>
      </c>
      <c r="R155" s="446" t="str">
        <f t="shared" si="23"/>
        <v/>
      </c>
    </row>
    <row r="156" spans="1:18" s="173" customFormat="1" ht="13.5" customHeight="1">
      <c r="A156" s="515" t="str">
        <f t="shared" si="19"/>
        <v/>
      </c>
      <c r="B156" s="460"/>
      <c r="C156" s="306"/>
      <c r="D156" s="469">
        <f t="shared" si="17"/>
        <v>0</v>
      </c>
      <c r="E156" s="306"/>
      <c r="F156" s="306"/>
      <c r="G156" s="306"/>
      <c r="H156" s="306"/>
      <c r="I156" s="306"/>
      <c r="J156" s="306"/>
      <c r="K156" s="306"/>
      <c r="L156" s="306"/>
      <c r="M156" s="343"/>
      <c r="O156" s="446" t="str">
        <f t="shared" si="20"/>
        <v/>
      </c>
      <c r="P156" s="446" t="str">
        <f t="shared" si="21"/>
        <v/>
      </c>
      <c r="Q156" s="446" t="str">
        <f t="shared" si="22"/>
        <v/>
      </c>
      <c r="R156" s="446" t="str">
        <f t="shared" si="23"/>
        <v/>
      </c>
    </row>
    <row r="157" spans="1:18" s="173" customFormat="1" ht="13.5" customHeight="1">
      <c r="A157" s="515" t="str">
        <f t="shared" si="19"/>
        <v/>
      </c>
      <c r="B157" s="460"/>
      <c r="C157" s="306"/>
      <c r="D157" s="469">
        <f t="shared" si="17"/>
        <v>0</v>
      </c>
      <c r="E157" s="306"/>
      <c r="F157" s="306"/>
      <c r="G157" s="306"/>
      <c r="H157" s="306"/>
      <c r="I157" s="306"/>
      <c r="J157" s="306"/>
      <c r="K157" s="306"/>
      <c r="L157" s="306"/>
      <c r="M157" s="343"/>
      <c r="O157" s="446" t="str">
        <f t="shared" si="20"/>
        <v/>
      </c>
      <c r="P157" s="446" t="str">
        <f t="shared" si="21"/>
        <v/>
      </c>
      <c r="Q157" s="446" t="str">
        <f t="shared" si="22"/>
        <v/>
      </c>
      <c r="R157" s="446" t="str">
        <f t="shared" si="23"/>
        <v/>
      </c>
    </row>
    <row r="158" spans="1:18" s="173" customFormat="1" ht="13.5" customHeight="1">
      <c r="A158" s="515" t="str">
        <f t="shared" si="19"/>
        <v/>
      </c>
      <c r="B158" s="460"/>
      <c r="C158" s="306"/>
      <c r="D158" s="469">
        <f t="shared" si="17"/>
        <v>0</v>
      </c>
      <c r="E158" s="306"/>
      <c r="F158" s="306"/>
      <c r="G158" s="306"/>
      <c r="H158" s="306"/>
      <c r="I158" s="306"/>
      <c r="J158" s="306"/>
      <c r="K158" s="306"/>
      <c r="L158" s="306"/>
      <c r="M158" s="343"/>
      <c r="O158" s="446" t="str">
        <f t="shared" si="20"/>
        <v/>
      </c>
      <c r="P158" s="446" t="str">
        <f t="shared" si="21"/>
        <v/>
      </c>
      <c r="Q158" s="446" t="str">
        <f t="shared" si="22"/>
        <v/>
      </c>
      <c r="R158" s="446" t="str">
        <f t="shared" si="23"/>
        <v/>
      </c>
    </row>
    <row r="159" spans="1:18" s="173" customFormat="1" ht="13.5" customHeight="1">
      <c r="A159" s="515" t="str">
        <f t="shared" si="19"/>
        <v/>
      </c>
      <c r="B159" s="460"/>
      <c r="C159" s="306"/>
      <c r="D159" s="469">
        <f t="shared" si="17"/>
        <v>0</v>
      </c>
      <c r="E159" s="306"/>
      <c r="F159" s="306"/>
      <c r="G159" s="306"/>
      <c r="H159" s="306"/>
      <c r="I159" s="306"/>
      <c r="J159" s="306"/>
      <c r="K159" s="306"/>
      <c r="L159" s="306"/>
      <c r="M159" s="343"/>
      <c r="O159" s="446" t="str">
        <f t="shared" si="20"/>
        <v/>
      </c>
      <c r="P159" s="446" t="str">
        <f t="shared" si="21"/>
        <v/>
      </c>
      <c r="Q159" s="446" t="str">
        <f t="shared" si="22"/>
        <v/>
      </c>
      <c r="R159" s="446" t="str">
        <f t="shared" si="23"/>
        <v/>
      </c>
    </row>
    <row r="160" spans="1:18" s="173" customFormat="1" ht="13.5" customHeight="1">
      <c r="A160" s="515" t="str">
        <f t="shared" si="19"/>
        <v/>
      </c>
      <c r="B160" s="460"/>
      <c r="C160" s="306"/>
      <c r="D160" s="469">
        <f t="shared" si="17"/>
        <v>0</v>
      </c>
      <c r="E160" s="306"/>
      <c r="F160" s="306"/>
      <c r="G160" s="306"/>
      <c r="H160" s="306"/>
      <c r="I160" s="306"/>
      <c r="J160" s="306"/>
      <c r="K160" s="306"/>
      <c r="L160" s="306"/>
      <c r="M160" s="343"/>
      <c r="O160" s="446" t="str">
        <f t="shared" si="20"/>
        <v/>
      </c>
      <c r="P160" s="446" t="str">
        <f t="shared" si="21"/>
        <v/>
      </c>
      <c r="Q160" s="446" t="str">
        <f t="shared" si="22"/>
        <v/>
      </c>
      <c r="R160" s="446" t="str">
        <f t="shared" si="23"/>
        <v/>
      </c>
    </row>
    <row r="161" spans="1:18" s="173" customFormat="1" ht="13.5" customHeight="1">
      <c r="A161" s="515" t="str">
        <f t="shared" si="19"/>
        <v/>
      </c>
      <c r="B161" s="460"/>
      <c r="C161" s="306"/>
      <c r="D161" s="469">
        <f t="shared" si="17"/>
        <v>0</v>
      </c>
      <c r="E161" s="306"/>
      <c r="F161" s="306"/>
      <c r="G161" s="306"/>
      <c r="H161" s="306"/>
      <c r="I161" s="306"/>
      <c r="J161" s="306"/>
      <c r="K161" s="306"/>
      <c r="L161" s="306"/>
      <c r="M161" s="343"/>
      <c r="O161" s="446" t="str">
        <f t="shared" si="20"/>
        <v/>
      </c>
      <c r="P161" s="446" t="str">
        <f t="shared" si="21"/>
        <v/>
      </c>
      <c r="Q161" s="446" t="str">
        <f t="shared" si="22"/>
        <v/>
      </c>
      <c r="R161" s="446" t="str">
        <f t="shared" si="23"/>
        <v/>
      </c>
    </row>
    <row r="162" spans="1:18" s="173" customFormat="1" ht="13.5" customHeight="1">
      <c r="A162" s="515" t="str">
        <f t="shared" si="19"/>
        <v/>
      </c>
      <c r="B162" s="460"/>
      <c r="C162" s="306"/>
      <c r="D162" s="469">
        <f t="shared" si="17"/>
        <v>0</v>
      </c>
      <c r="E162" s="306"/>
      <c r="F162" s="306"/>
      <c r="G162" s="306"/>
      <c r="H162" s="306"/>
      <c r="I162" s="306"/>
      <c r="J162" s="306"/>
      <c r="K162" s="306"/>
      <c r="L162" s="306"/>
      <c r="M162" s="343"/>
      <c r="O162" s="446" t="str">
        <f t="shared" si="20"/>
        <v/>
      </c>
      <c r="P162" s="446" t="str">
        <f t="shared" si="21"/>
        <v/>
      </c>
      <c r="Q162" s="446" t="str">
        <f t="shared" si="22"/>
        <v/>
      </c>
      <c r="R162" s="446" t="str">
        <f t="shared" si="23"/>
        <v/>
      </c>
    </row>
    <row r="163" spans="1:18" s="173" customFormat="1" ht="13.5" customHeight="1">
      <c r="A163" s="515" t="str">
        <f t="shared" si="19"/>
        <v/>
      </c>
      <c r="B163" s="460"/>
      <c r="C163" s="306"/>
      <c r="D163" s="469">
        <f t="shared" si="17"/>
        <v>0</v>
      </c>
      <c r="E163" s="306"/>
      <c r="F163" s="306"/>
      <c r="G163" s="306"/>
      <c r="H163" s="306"/>
      <c r="I163" s="306"/>
      <c r="J163" s="306"/>
      <c r="K163" s="306"/>
      <c r="L163" s="306"/>
      <c r="M163" s="343"/>
      <c r="O163" s="446" t="str">
        <f t="shared" si="20"/>
        <v/>
      </c>
      <c r="P163" s="446" t="str">
        <f t="shared" si="21"/>
        <v/>
      </c>
      <c r="Q163" s="446" t="str">
        <f t="shared" si="22"/>
        <v/>
      </c>
      <c r="R163" s="446" t="str">
        <f t="shared" si="23"/>
        <v/>
      </c>
    </row>
    <row r="164" spans="1:18" s="173" customFormat="1" ht="13.5" customHeight="1">
      <c r="A164" s="515" t="str">
        <f t="shared" si="19"/>
        <v/>
      </c>
      <c r="B164" s="460"/>
      <c r="C164" s="306"/>
      <c r="D164" s="469">
        <f t="shared" si="17"/>
        <v>0</v>
      </c>
      <c r="E164" s="306"/>
      <c r="F164" s="306"/>
      <c r="G164" s="306"/>
      <c r="H164" s="306"/>
      <c r="I164" s="306"/>
      <c r="J164" s="306"/>
      <c r="K164" s="306"/>
      <c r="L164" s="306"/>
      <c r="M164" s="343"/>
      <c r="O164" s="446" t="str">
        <f t="shared" si="20"/>
        <v/>
      </c>
      <c r="P164" s="446" t="str">
        <f t="shared" si="21"/>
        <v/>
      </c>
      <c r="Q164" s="446" t="str">
        <f t="shared" si="22"/>
        <v/>
      </c>
      <c r="R164" s="446" t="str">
        <f t="shared" si="23"/>
        <v/>
      </c>
    </row>
    <row r="165" spans="1:18" s="173" customFormat="1" ht="13.5" customHeight="1">
      <c r="A165" s="515" t="str">
        <f t="shared" si="19"/>
        <v/>
      </c>
      <c r="B165" s="460"/>
      <c r="C165" s="306"/>
      <c r="D165" s="469">
        <f t="shared" si="17"/>
        <v>0</v>
      </c>
      <c r="E165" s="306"/>
      <c r="F165" s="306"/>
      <c r="G165" s="306"/>
      <c r="H165" s="306"/>
      <c r="I165" s="306"/>
      <c r="J165" s="306"/>
      <c r="K165" s="306"/>
      <c r="L165" s="306"/>
      <c r="M165" s="343"/>
      <c r="O165" s="446" t="str">
        <f t="shared" si="20"/>
        <v/>
      </c>
      <c r="P165" s="446" t="str">
        <f t="shared" si="21"/>
        <v/>
      </c>
      <c r="Q165" s="446" t="str">
        <f t="shared" si="22"/>
        <v/>
      </c>
      <c r="R165" s="446" t="str">
        <f t="shared" si="23"/>
        <v/>
      </c>
    </row>
    <row r="166" spans="1:18" s="173" customFormat="1" ht="13.5" customHeight="1">
      <c r="A166" s="515" t="str">
        <f t="shared" si="19"/>
        <v/>
      </c>
      <c r="B166" s="460"/>
      <c r="C166" s="306"/>
      <c r="D166" s="469">
        <f t="shared" si="17"/>
        <v>0</v>
      </c>
      <c r="E166" s="306"/>
      <c r="F166" s="306"/>
      <c r="G166" s="306"/>
      <c r="H166" s="306"/>
      <c r="I166" s="306"/>
      <c r="J166" s="306"/>
      <c r="K166" s="306"/>
      <c r="L166" s="306"/>
      <c r="M166" s="343"/>
      <c r="O166" s="446" t="str">
        <f t="shared" si="20"/>
        <v/>
      </c>
      <c r="P166" s="446" t="str">
        <f t="shared" si="21"/>
        <v/>
      </c>
      <c r="Q166" s="446" t="str">
        <f t="shared" si="22"/>
        <v/>
      </c>
      <c r="R166" s="446" t="str">
        <f t="shared" si="23"/>
        <v/>
      </c>
    </row>
    <row r="167" spans="1:18" s="173" customFormat="1" ht="13.5" customHeight="1">
      <c r="A167" s="515" t="str">
        <f t="shared" si="19"/>
        <v/>
      </c>
      <c r="B167" s="460"/>
      <c r="C167" s="306"/>
      <c r="D167" s="469">
        <f t="shared" si="17"/>
        <v>0</v>
      </c>
      <c r="E167" s="306"/>
      <c r="F167" s="306"/>
      <c r="G167" s="306"/>
      <c r="H167" s="306"/>
      <c r="I167" s="306"/>
      <c r="J167" s="306"/>
      <c r="K167" s="306"/>
      <c r="L167" s="306"/>
      <c r="M167" s="343"/>
      <c r="O167" s="446" t="str">
        <f t="shared" si="20"/>
        <v/>
      </c>
      <c r="P167" s="446" t="str">
        <f t="shared" si="21"/>
        <v/>
      </c>
      <c r="Q167" s="446" t="str">
        <f t="shared" si="22"/>
        <v/>
      </c>
      <c r="R167" s="446" t="str">
        <f t="shared" si="23"/>
        <v/>
      </c>
    </row>
    <row r="168" spans="1:18" s="173" customFormat="1" ht="13.5" customHeight="1">
      <c r="A168" s="515" t="str">
        <f t="shared" si="19"/>
        <v/>
      </c>
      <c r="B168" s="460"/>
      <c r="C168" s="306"/>
      <c r="D168" s="469">
        <f t="shared" si="17"/>
        <v>0</v>
      </c>
      <c r="E168" s="306"/>
      <c r="F168" s="306"/>
      <c r="G168" s="306"/>
      <c r="H168" s="306"/>
      <c r="I168" s="306"/>
      <c r="J168" s="306"/>
      <c r="K168" s="306"/>
      <c r="L168" s="306"/>
      <c r="M168" s="343"/>
      <c r="O168" s="446" t="str">
        <f t="shared" si="20"/>
        <v/>
      </c>
      <c r="P168" s="446" t="str">
        <f t="shared" si="21"/>
        <v/>
      </c>
      <c r="Q168" s="446" t="str">
        <f t="shared" si="22"/>
        <v/>
      </c>
      <c r="R168" s="446" t="str">
        <f t="shared" si="23"/>
        <v/>
      </c>
    </row>
    <row r="169" spans="1:18" s="173" customFormat="1" ht="13.5" customHeight="1">
      <c r="A169" s="515" t="str">
        <f t="shared" si="19"/>
        <v/>
      </c>
      <c r="B169" s="460"/>
      <c r="C169" s="306"/>
      <c r="D169" s="469">
        <f t="shared" si="17"/>
        <v>0</v>
      </c>
      <c r="E169" s="306"/>
      <c r="F169" s="306"/>
      <c r="G169" s="306"/>
      <c r="H169" s="306"/>
      <c r="I169" s="306"/>
      <c r="J169" s="306"/>
      <c r="K169" s="306"/>
      <c r="L169" s="306"/>
      <c r="M169" s="343"/>
      <c r="O169" s="446" t="str">
        <f t="shared" si="20"/>
        <v/>
      </c>
      <c r="P169" s="446" t="str">
        <f t="shared" si="21"/>
        <v/>
      </c>
      <c r="Q169" s="446" t="str">
        <f t="shared" si="22"/>
        <v/>
      </c>
      <c r="R169" s="446" t="str">
        <f t="shared" si="23"/>
        <v/>
      </c>
    </row>
    <row r="170" spans="1:18" s="173" customFormat="1" ht="13.5" customHeight="1">
      <c r="A170" s="515" t="str">
        <f t="shared" si="19"/>
        <v/>
      </c>
      <c r="B170" s="460"/>
      <c r="C170" s="306"/>
      <c r="D170" s="469">
        <f t="shared" si="17"/>
        <v>0</v>
      </c>
      <c r="E170" s="306"/>
      <c r="F170" s="306"/>
      <c r="G170" s="306"/>
      <c r="H170" s="306"/>
      <c r="I170" s="306"/>
      <c r="J170" s="306"/>
      <c r="K170" s="306"/>
      <c r="L170" s="306"/>
      <c r="M170" s="343"/>
      <c r="O170" s="446" t="str">
        <f t="shared" si="20"/>
        <v/>
      </c>
      <c r="P170" s="446" t="str">
        <f t="shared" si="21"/>
        <v/>
      </c>
      <c r="Q170" s="446" t="str">
        <f t="shared" si="22"/>
        <v/>
      </c>
      <c r="R170" s="446" t="str">
        <f t="shared" si="23"/>
        <v/>
      </c>
    </row>
    <row r="171" spans="1:18" s="173" customFormat="1" ht="13.5" customHeight="1">
      <c r="A171" s="515" t="str">
        <f t="shared" si="19"/>
        <v/>
      </c>
      <c r="B171" s="460"/>
      <c r="C171" s="306"/>
      <c r="D171" s="469">
        <f t="shared" si="17"/>
        <v>0</v>
      </c>
      <c r="E171" s="306"/>
      <c r="F171" s="306"/>
      <c r="G171" s="306"/>
      <c r="H171" s="306"/>
      <c r="I171" s="306"/>
      <c r="J171" s="306"/>
      <c r="K171" s="306"/>
      <c r="L171" s="306"/>
      <c r="M171" s="343"/>
      <c r="O171" s="446" t="str">
        <f t="shared" si="20"/>
        <v/>
      </c>
      <c r="P171" s="446" t="str">
        <f t="shared" si="21"/>
        <v/>
      </c>
      <c r="Q171" s="446" t="str">
        <f t="shared" si="22"/>
        <v/>
      </c>
      <c r="R171" s="446" t="str">
        <f t="shared" si="23"/>
        <v/>
      </c>
    </row>
    <row r="172" spans="1:18" s="173" customFormat="1" ht="13.5" customHeight="1">
      <c r="A172" s="515" t="str">
        <f t="shared" si="19"/>
        <v/>
      </c>
      <c r="B172" s="460"/>
      <c r="C172" s="306"/>
      <c r="D172" s="469">
        <f t="shared" si="17"/>
        <v>0</v>
      </c>
      <c r="E172" s="306"/>
      <c r="F172" s="306"/>
      <c r="G172" s="306"/>
      <c r="H172" s="306"/>
      <c r="I172" s="306"/>
      <c r="J172" s="306"/>
      <c r="K172" s="306"/>
      <c r="L172" s="306"/>
      <c r="M172" s="343"/>
      <c r="O172" s="446" t="str">
        <f t="shared" si="20"/>
        <v/>
      </c>
      <c r="P172" s="446" t="str">
        <f t="shared" si="21"/>
        <v/>
      </c>
      <c r="Q172" s="446" t="str">
        <f t="shared" si="22"/>
        <v/>
      </c>
      <c r="R172" s="446" t="str">
        <f t="shared" si="23"/>
        <v/>
      </c>
    </row>
    <row r="173" spans="1:18" s="173" customFormat="1" ht="13.5" customHeight="1">
      <c r="A173" s="515" t="str">
        <f t="shared" si="19"/>
        <v/>
      </c>
      <c r="B173" s="460"/>
      <c r="C173" s="306"/>
      <c r="D173" s="469">
        <f t="shared" si="17"/>
        <v>0</v>
      </c>
      <c r="E173" s="306"/>
      <c r="F173" s="306"/>
      <c r="G173" s="306"/>
      <c r="H173" s="306"/>
      <c r="I173" s="306"/>
      <c r="J173" s="306"/>
      <c r="K173" s="306"/>
      <c r="L173" s="306"/>
      <c r="M173" s="343"/>
      <c r="O173" s="446" t="str">
        <f t="shared" si="20"/>
        <v/>
      </c>
      <c r="P173" s="446" t="str">
        <f t="shared" si="21"/>
        <v/>
      </c>
      <c r="Q173" s="446" t="str">
        <f t="shared" si="22"/>
        <v/>
      </c>
      <c r="R173" s="446" t="str">
        <f t="shared" si="23"/>
        <v/>
      </c>
    </row>
    <row r="174" spans="1:18" s="173" customFormat="1" ht="13.5" customHeight="1">
      <c r="A174" s="515" t="str">
        <f t="shared" si="19"/>
        <v/>
      </c>
      <c r="B174" s="460"/>
      <c r="C174" s="306"/>
      <c r="D174" s="469">
        <f t="shared" si="17"/>
        <v>0</v>
      </c>
      <c r="E174" s="306"/>
      <c r="F174" s="306"/>
      <c r="G174" s="306"/>
      <c r="H174" s="306"/>
      <c r="I174" s="306"/>
      <c r="J174" s="306"/>
      <c r="K174" s="306"/>
      <c r="L174" s="306"/>
      <c r="M174" s="343"/>
      <c r="O174" s="446" t="str">
        <f t="shared" si="20"/>
        <v/>
      </c>
      <c r="P174" s="446" t="str">
        <f t="shared" si="21"/>
        <v/>
      </c>
      <c r="Q174" s="446" t="str">
        <f t="shared" si="22"/>
        <v/>
      </c>
      <c r="R174" s="446" t="str">
        <f t="shared" si="23"/>
        <v/>
      </c>
    </row>
    <row r="175" spans="1:18" s="173" customFormat="1" ht="13.5" customHeight="1">
      <c r="A175" s="515" t="str">
        <f t="shared" si="19"/>
        <v/>
      </c>
      <c r="B175" s="460"/>
      <c r="C175" s="306"/>
      <c r="D175" s="469">
        <f t="shared" si="17"/>
        <v>0</v>
      </c>
      <c r="E175" s="306"/>
      <c r="F175" s="306"/>
      <c r="G175" s="306"/>
      <c r="H175" s="306"/>
      <c r="I175" s="306"/>
      <c r="J175" s="306"/>
      <c r="K175" s="306"/>
      <c r="L175" s="306"/>
      <c r="M175" s="343"/>
      <c r="O175" s="446" t="str">
        <f t="shared" si="20"/>
        <v/>
      </c>
      <c r="P175" s="446" t="str">
        <f t="shared" si="21"/>
        <v/>
      </c>
      <c r="Q175" s="446" t="str">
        <f t="shared" si="22"/>
        <v/>
      </c>
      <c r="R175" s="446" t="str">
        <f t="shared" si="23"/>
        <v/>
      </c>
    </row>
    <row r="176" spans="1:18" s="173" customFormat="1" ht="13.5" customHeight="1">
      <c r="A176" s="515" t="str">
        <f t="shared" si="19"/>
        <v/>
      </c>
      <c r="B176" s="460"/>
      <c r="C176" s="306"/>
      <c r="D176" s="469">
        <f t="shared" si="17"/>
        <v>0</v>
      </c>
      <c r="E176" s="306"/>
      <c r="F176" s="306"/>
      <c r="G176" s="306"/>
      <c r="H176" s="306"/>
      <c r="I176" s="306"/>
      <c r="J176" s="306"/>
      <c r="K176" s="306"/>
      <c r="L176" s="306"/>
      <c r="M176" s="343"/>
      <c r="O176" s="446" t="str">
        <f t="shared" si="20"/>
        <v/>
      </c>
      <c r="P176" s="446" t="str">
        <f t="shared" si="21"/>
        <v/>
      </c>
      <c r="Q176" s="446" t="str">
        <f t="shared" si="22"/>
        <v/>
      </c>
      <c r="R176" s="446" t="str">
        <f t="shared" si="23"/>
        <v/>
      </c>
    </row>
    <row r="177" spans="1:18" s="173" customFormat="1" ht="13.5" customHeight="1">
      <c r="A177" s="515" t="str">
        <f t="shared" si="19"/>
        <v/>
      </c>
      <c r="B177" s="460"/>
      <c r="C177" s="306"/>
      <c r="D177" s="469">
        <f t="shared" si="17"/>
        <v>0</v>
      </c>
      <c r="E177" s="306"/>
      <c r="F177" s="306"/>
      <c r="G177" s="306"/>
      <c r="H177" s="306"/>
      <c r="I177" s="306"/>
      <c r="J177" s="306"/>
      <c r="K177" s="306"/>
      <c r="L177" s="306"/>
      <c r="M177" s="343"/>
      <c r="O177" s="446" t="str">
        <f t="shared" si="20"/>
        <v/>
      </c>
      <c r="P177" s="446" t="str">
        <f t="shared" si="21"/>
        <v/>
      </c>
      <c r="Q177" s="446" t="str">
        <f t="shared" si="22"/>
        <v/>
      </c>
      <c r="R177" s="446" t="str">
        <f t="shared" si="23"/>
        <v/>
      </c>
    </row>
    <row r="178" spans="1:18" s="173" customFormat="1" ht="13.5" customHeight="1">
      <c r="A178" s="515" t="str">
        <f t="shared" si="19"/>
        <v/>
      </c>
      <c r="B178" s="460"/>
      <c r="C178" s="306"/>
      <c r="D178" s="469">
        <f t="shared" si="17"/>
        <v>0</v>
      </c>
      <c r="E178" s="306"/>
      <c r="F178" s="306"/>
      <c r="G178" s="306"/>
      <c r="H178" s="306"/>
      <c r="I178" s="306"/>
      <c r="J178" s="306"/>
      <c r="K178" s="306"/>
      <c r="L178" s="306"/>
      <c r="M178" s="343"/>
      <c r="O178" s="446" t="str">
        <f t="shared" si="20"/>
        <v/>
      </c>
      <c r="P178" s="446" t="str">
        <f t="shared" si="21"/>
        <v/>
      </c>
      <c r="Q178" s="446" t="str">
        <f t="shared" si="22"/>
        <v/>
      </c>
      <c r="R178" s="446" t="str">
        <f t="shared" si="23"/>
        <v/>
      </c>
    </row>
    <row r="179" spans="1:18" s="173" customFormat="1" ht="13.5" customHeight="1">
      <c r="A179" s="515" t="str">
        <f t="shared" si="19"/>
        <v/>
      </c>
      <c r="B179" s="460"/>
      <c r="C179" s="306"/>
      <c r="D179" s="469">
        <f t="shared" si="17"/>
        <v>0</v>
      </c>
      <c r="E179" s="306"/>
      <c r="F179" s="306"/>
      <c r="G179" s="306"/>
      <c r="H179" s="306"/>
      <c r="I179" s="306"/>
      <c r="J179" s="306"/>
      <c r="K179" s="306"/>
      <c r="L179" s="306"/>
      <c r="M179" s="343"/>
      <c r="O179" s="446" t="str">
        <f t="shared" si="20"/>
        <v/>
      </c>
      <c r="P179" s="446" t="str">
        <f t="shared" si="21"/>
        <v/>
      </c>
      <c r="Q179" s="446" t="str">
        <f t="shared" si="22"/>
        <v/>
      </c>
      <c r="R179" s="446" t="str">
        <f t="shared" si="23"/>
        <v/>
      </c>
    </row>
    <row r="180" spans="1:18" s="173" customFormat="1" ht="13.5" customHeight="1">
      <c r="A180" s="515" t="str">
        <f t="shared" si="19"/>
        <v/>
      </c>
      <c r="B180" s="460"/>
      <c r="C180" s="306"/>
      <c r="D180" s="469">
        <f t="shared" si="17"/>
        <v>0</v>
      </c>
      <c r="E180" s="306"/>
      <c r="F180" s="306"/>
      <c r="G180" s="306"/>
      <c r="H180" s="306"/>
      <c r="I180" s="306"/>
      <c r="J180" s="306"/>
      <c r="K180" s="306"/>
      <c r="L180" s="306"/>
      <c r="M180" s="343"/>
      <c r="O180" s="446" t="str">
        <f t="shared" si="20"/>
        <v/>
      </c>
      <c r="P180" s="446" t="str">
        <f t="shared" si="21"/>
        <v/>
      </c>
      <c r="Q180" s="446" t="str">
        <f t="shared" si="22"/>
        <v/>
      </c>
      <c r="R180" s="446" t="str">
        <f t="shared" si="23"/>
        <v/>
      </c>
    </row>
    <row r="181" spans="1:18" s="173" customFormat="1" ht="13.5" customHeight="1">
      <c r="A181" s="515" t="str">
        <f t="shared" si="19"/>
        <v/>
      </c>
      <c r="B181" s="460"/>
      <c r="C181" s="306"/>
      <c r="D181" s="469">
        <f t="shared" ref="D181:D193" si="24">SUM(H181:L181)</f>
        <v>0</v>
      </c>
      <c r="E181" s="306"/>
      <c r="F181" s="306"/>
      <c r="G181" s="306"/>
      <c r="H181" s="306"/>
      <c r="I181" s="306"/>
      <c r="J181" s="306"/>
      <c r="K181" s="306"/>
      <c r="L181" s="306"/>
      <c r="M181" s="343"/>
      <c r="O181" s="446" t="str">
        <f t="shared" si="20"/>
        <v/>
      </c>
      <c r="P181" s="446" t="str">
        <f t="shared" si="21"/>
        <v/>
      </c>
      <c r="Q181" s="446" t="str">
        <f t="shared" si="22"/>
        <v/>
      </c>
      <c r="R181" s="446" t="str">
        <f t="shared" si="23"/>
        <v/>
      </c>
    </row>
    <row r="182" spans="1:18" s="173" customFormat="1" ht="13.5" customHeight="1">
      <c r="A182" s="515" t="str">
        <f t="shared" si="19"/>
        <v/>
      </c>
      <c r="B182" s="460"/>
      <c r="C182" s="306"/>
      <c r="D182" s="469">
        <f t="shared" si="24"/>
        <v>0</v>
      </c>
      <c r="E182" s="306"/>
      <c r="F182" s="306"/>
      <c r="G182" s="306"/>
      <c r="H182" s="306"/>
      <c r="I182" s="306"/>
      <c r="J182" s="306"/>
      <c r="K182" s="306"/>
      <c r="L182" s="306"/>
      <c r="M182" s="343"/>
      <c r="O182" s="446" t="str">
        <f t="shared" si="20"/>
        <v/>
      </c>
      <c r="P182" s="446" t="str">
        <f t="shared" si="21"/>
        <v/>
      </c>
      <c r="Q182" s="446" t="str">
        <f t="shared" si="22"/>
        <v/>
      </c>
      <c r="R182" s="446" t="str">
        <f t="shared" si="23"/>
        <v/>
      </c>
    </row>
    <row r="183" spans="1:18" s="173" customFormat="1" ht="13.5" customHeight="1">
      <c r="A183" s="515" t="str">
        <f t="shared" si="19"/>
        <v/>
      </c>
      <c r="B183" s="460"/>
      <c r="C183" s="306"/>
      <c r="D183" s="469">
        <f t="shared" si="24"/>
        <v>0</v>
      </c>
      <c r="E183" s="306"/>
      <c r="F183" s="306"/>
      <c r="G183" s="306"/>
      <c r="H183" s="306"/>
      <c r="I183" s="306"/>
      <c r="J183" s="306"/>
      <c r="K183" s="306"/>
      <c r="L183" s="306"/>
      <c r="M183" s="343"/>
      <c r="O183" s="446" t="str">
        <f t="shared" si="20"/>
        <v/>
      </c>
      <c r="P183" s="446" t="str">
        <f t="shared" si="21"/>
        <v/>
      </c>
      <c r="Q183" s="446" t="str">
        <f t="shared" si="22"/>
        <v/>
      </c>
      <c r="R183" s="446" t="str">
        <f t="shared" si="23"/>
        <v/>
      </c>
    </row>
    <row r="184" spans="1:18" s="173" customFormat="1" ht="13.5" customHeight="1">
      <c r="A184" s="515" t="str">
        <f t="shared" ref="A184:A193" si="25">IF(ISNA( VLOOKUP(B184,NGHANH_CD_LIST,2,FALSE)),"",VLOOKUP(B184,NGHANH_CD_LIST,2,FALSE))</f>
        <v/>
      </c>
      <c r="B184" s="460"/>
      <c r="C184" s="306"/>
      <c r="D184" s="469">
        <f t="shared" si="24"/>
        <v>0</v>
      </c>
      <c r="E184" s="306"/>
      <c r="F184" s="306"/>
      <c r="G184" s="306"/>
      <c r="H184" s="306"/>
      <c r="I184" s="306"/>
      <c r="J184" s="306"/>
      <c r="K184" s="306"/>
      <c r="L184" s="306"/>
      <c r="M184" s="343"/>
      <c r="O184" s="446" t="str">
        <f t="shared" si="20"/>
        <v/>
      </c>
      <c r="P184" s="446" t="str">
        <f t="shared" si="21"/>
        <v/>
      </c>
      <c r="Q184" s="446" t="str">
        <f t="shared" si="22"/>
        <v/>
      </c>
      <c r="R184" s="446" t="str">
        <f t="shared" si="23"/>
        <v/>
      </c>
    </row>
    <row r="185" spans="1:18" s="173" customFormat="1" ht="13.5" customHeight="1">
      <c r="A185" s="515" t="str">
        <f t="shared" si="25"/>
        <v/>
      </c>
      <c r="B185" s="460"/>
      <c r="C185" s="306"/>
      <c r="D185" s="469">
        <f t="shared" si="24"/>
        <v>0</v>
      </c>
      <c r="E185" s="306"/>
      <c r="F185" s="306"/>
      <c r="G185" s="306"/>
      <c r="H185" s="306"/>
      <c r="I185" s="306"/>
      <c r="J185" s="306"/>
      <c r="K185" s="306"/>
      <c r="L185" s="306"/>
      <c r="M185" s="343"/>
      <c r="O185" s="446" t="str">
        <f t="shared" si="20"/>
        <v/>
      </c>
      <c r="P185" s="446" t="str">
        <f t="shared" si="21"/>
        <v/>
      </c>
      <c r="Q185" s="446" t="str">
        <f t="shared" si="22"/>
        <v/>
      </c>
      <c r="R185" s="446" t="str">
        <f t="shared" si="23"/>
        <v/>
      </c>
    </row>
    <row r="186" spans="1:18" s="173" customFormat="1" ht="13.5" customHeight="1">
      <c r="A186" s="515" t="str">
        <f t="shared" si="25"/>
        <v/>
      </c>
      <c r="B186" s="460"/>
      <c r="C186" s="306"/>
      <c r="D186" s="469">
        <f t="shared" si="24"/>
        <v>0</v>
      </c>
      <c r="E186" s="306"/>
      <c r="F186" s="306"/>
      <c r="G186" s="306"/>
      <c r="H186" s="306"/>
      <c r="I186" s="306"/>
      <c r="J186" s="306"/>
      <c r="K186" s="306"/>
      <c r="L186" s="306"/>
      <c r="M186" s="343"/>
      <c r="O186" s="446" t="str">
        <f t="shared" si="20"/>
        <v/>
      </c>
      <c r="P186" s="446" t="str">
        <f t="shared" si="21"/>
        <v/>
      </c>
      <c r="Q186" s="446" t="str">
        <f t="shared" si="22"/>
        <v/>
      </c>
      <c r="R186" s="446" t="str">
        <f t="shared" si="23"/>
        <v/>
      </c>
    </row>
    <row r="187" spans="1:18" s="173" customFormat="1" ht="13.5" customHeight="1">
      <c r="A187" s="515" t="str">
        <f t="shared" si="25"/>
        <v/>
      </c>
      <c r="B187" s="460"/>
      <c r="C187" s="306"/>
      <c r="D187" s="469">
        <f t="shared" si="24"/>
        <v>0</v>
      </c>
      <c r="E187" s="306"/>
      <c r="F187" s="306"/>
      <c r="G187" s="306"/>
      <c r="H187" s="306"/>
      <c r="I187" s="306"/>
      <c r="J187" s="306"/>
      <c r="K187" s="306"/>
      <c r="L187" s="306"/>
      <c r="M187" s="343"/>
      <c r="O187" s="446" t="str">
        <f t="shared" si="20"/>
        <v/>
      </c>
      <c r="P187" s="446" t="str">
        <f t="shared" si="21"/>
        <v/>
      </c>
      <c r="Q187" s="446" t="str">
        <f t="shared" si="22"/>
        <v/>
      </c>
      <c r="R187" s="446" t="str">
        <f t="shared" si="23"/>
        <v/>
      </c>
    </row>
    <row r="188" spans="1:18" s="173" customFormat="1" ht="13.5" customHeight="1">
      <c r="A188" s="515" t="str">
        <f t="shared" si="25"/>
        <v/>
      </c>
      <c r="B188" s="460"/>
      <c r="C188" s="306"/>
      <c r="D188" s="469">
        <f t="shared" si="24"/>
        <v>0</v>
      </c>
      <c r="E188" s="306"/>
      <c r="F188" s="306"/>
      <c r="G188" s="306"/>
      <c r="H188" s="306"/>
      <c r="I188" s="306"/>
      <c r="J188" s="306"/>
      <c r="K188" s="306"/>
      <c r="L188" s="306"/>
      <c r="M188" s="343"/>
      <c r="O188" s="446" t="str">
        <f t="shared" si="20"/>
        <v/>
      </c>
      <c r="P188" s="446" t="str">
        <f t="shared" si="21"/>
        <v/>
      </c>
      <c r="Q188" s="446" t="str">
        <f t="shared" si="22"/>
        <v/>
      </c>
      <c r="R188" s="446" t="str">
        <f t="shared" si="23"/>
        <v/>
      </c>
    </row>
    <row r="189" spans="1:18" s="173" customFormat="1" ht="13.5" customHeight="1">
      <c r="A189" s="515" t="str">
        <f t="shared" si="25"/>
        <v/>
      </c>
      <c r="B189" s="460"/>
      <c r="C189" s="306"/>
      <c r="D189" s="469">
        <f t="shared" si="24"/>
        <v>0</v>
      </c>
      <c r="E189" s="306"/>
      <c r="F189" s="306"/>
      <c r="G189" s="306"/>
      <c r="H189" s="306"/>
      <c r="I189" s="306"/>
      <c r="J189" s="306"/>
      <c r="K189" s="306"/>
      <c r="L189" s="306"/>
      <c r="M189" s="343"/>
      <c r="O189" s="446" t="str">
        <f t="shared" si="20"/>
        <v/>
      </c>
      <c r="P189" s="446" t="str">
        <f t="shared" si="21"/>
        <v/>
      </c>
      <c r="Q189" s="446" t="str">
        <f t="shared" si="22"/>
        <v/>
      </c>
      <c r="R189" s="446" t="str">
        <f t="shared" si="23"/>
        <v/>
      </c>
    </row>
    <row r="190" spans="1:18" s="173" customFormat="1" ht="13.5" customHeight="1">
      <c r="A190" s="515" t="str">
        <f t="shared" si="25"/>
        <v/>
      </c>
      <c r="B190" s="460"/>
      <c r="C190" s="306"/>
      <c r="D190" s="469">
        <f t="shared" si="24"/>
        <v>0</v>
      </c>
      <c r="E190" s="306"/>
      <c r="F190" s="306"/>
      <c r="G190" s="306"/>
      <c r="H190" s="306"/>
      <c r="I190" s="306"/>
      <c r="J190" s="306"/>
      <c r="K190" s="306"/>
      <c r="L190" s="306"/>
      <c r="M190" s="343"/>
      <c r="O190" s="446" t="str">
        <f>IF(OR(D190&lt;E190,D190&lt;F190,D190&lt;G190),"Er","")</f>
        <v/>
      </c>
      <c r="P190" s="446" t="str">
        <f>IF(OR(D190&lt;E190,E190&lt;G190),"Er","")</f>
        <v/>
      </c>
      <c r="Q190" s="446" t="str">
        <f>IF(OR(D190&lt;F190,F190&lt;G190),"Er","")</f>
        <v/>
      </c>
      <c r="R190" s="446" t="str">
        <f>IF(OR(D190&lt;G190,E190&lt;G190,F190&lt;G190),"Er","")</f>
        <v/>
      </c>
    </row>
    <row r="191" spans="1:18" s="173" customFormat="1" ht="13.5" customHeight="1">
      <c r="A191" s="515" t="str">
        <f t="shared" si="25"/>
        <v/>
      </c>
      <c r="B191" s="460"/>
      <c r="C191" s="306"/>
      <c r="D191" s="469">
        <f t="shared" si="24"/>
        <v>0</v>
      </c>
      <c r="E191" s="306"/>
      <c r="F191" s="306"/>
      <c r="G191" s="306"/>
      <c r="H191" s="306"/>
      <c r="I191" s="306"/>
      <c r="J191" s="306"/>
      <c r="K191" s="306"/>
      <c r="L191" s="306"/>
      <c r="M191" s="343"/>
      <c r="O191" s="446" t="str">
        <f>IF(OR(D191&lt;E191,D191&lt;F191,D191&lt;G191),"Er","")</f>
        <v/>
      </c>
      <c r="P191" s="446" t="str">
        <f>IF(OR(D191&lt;E191,E191&lt;G191),"Er","")</f>
        <v/>
      </c>
      <c r="Q191" s="446" t="str">
        <f>IF(OR(D191&lt;F191,F191&lt;G191),"Er","")</f>
        <v/>
      </c>
      <c r="R191" s="446" t="str">
        <f>IF(OR(D191&lt;G191,E191&lt;G191,F191&lt;G191),"Er","")</f>
        <v/>
      </c>
    </row>
    <row r="192" spans="1:18" s="173" customFormat="1" ht="13.5" customHeight="1">
      <c r="A192" s="515" t="str">
        <f t="shared" si="25"/>
        <v/>
      </c>
      <c r="B192" s="460"/>
      <c r="C192" s="306"/>
      <c r="D192" s="469">
        <f t="shared" si="24"/>
        <v>0</v>
      </c>
      <c r="E192" s="306"/>
      <c r="F192" s="306"/>
      <c r="G192" s="306"/>
      <c r="H192" s="306"/>
      <c r="I192" s="306"/>
      <c r="J192" s="306"/>
      <c r="K192" s="306"/>
      <c r="L192" s="306"/>
      <c r="M192" s="343"/>
      <c r="O192" s="446" t="str">
        <f>IF(OR(D192&lt;E192,D192&lt;F192,D192&lt;G192),"Er","")</f>
        <v/>
      </c>
      <c r="P192" s="446" t="str">
        <f>IF(OR(D192&lt;E192,E192&lt;G192),"Er","")</f>
        <v/>
      </c>
      <c r="Q192" s="446" t="str">
        <f>IF(OR(D192&lt;F192,F192&lt;G192),"Er","")</f>
        <v/>
      </c>
      <c r="R192" s="446" t="str">
        <f>IF(OR(D192&lt;G192,E192&lt;G192,F192&lt;G192),"Er","")</f>
        <v/>
      </c>
    </row>
    <row r="193" spans="1:18" s="173" customFormat="1" ht="13.5" customHeight="1">
      <c r="A193" s="516" t="str">
        <f t="shared" si="25"/>
        <v/>
      </c>
      <c r="B193" s="200"/>
      <c r="C193" s="344"/>
      <c r="D193" s="470">
        <f t="shared" si="24"/>
        <v>0</v>
      </c>
      <c r="E193" s="344"/>
      <c r="F193" s="344"/>
      <c r="G193" s="344"/>
      <c r="H193" s="344"/>
      <c r="I193" s="344"/>
      <c r="J193" s="344"/>
      <c r="K193" s="344"/>
      <c r="L193" s="344"/>
      <c r="M193" s="467"/>
      <c r="O193" s="446" t="str">
        <f>IF(OR(D193&lt;E193,D193&lt;F193,D193&lt;G193),"Er","")</f>
        <v/>
      </c>
      <c r="P193" s="446" t="str">
        <f>IF(OR(D193&lt;E193,E193&lt;G193),"Er","")</f>
        <v/>
      </c>
      <c r="Q193" s="446" t="str">
        <f>IF(OR(D193&lt;F193,F193&lt;G193),"Er","")</f>
        <v/>
      </c>
      <c r="R193" s="446" t="str">
        <f>IF(OR(D193&lt;G193,E193&lt;G193,F193&lt;G193),"Er","")</f>
        <v/>
      </c>
    </row>
    <row r="194" spans="1:18" s="173" customFormat="1" ht="15.75" customHeight="1">
      <c r="A194" s="345"/>
      <c r="B194" s="345"/>
      <c r="C194" s="346"/>
      <c r="D194" s="346"/>
      <c r="E194" s="346"/>
      <c r="F194" s="346"/>
      <c r="G194" s="346"/>
      <c r="H194" s="346"/>
      <c r="I194" s="346"/>
      <c r="J194" s="347" t="s">
        <v>569</v>
      </c>
      <c r="K194" s="348"/>
      <c r="L194" s="645" t="s">
        <v>1512</v>
      </c>
      <c r="M194" s="645"/>
      <c r="O194" s="163"/>
      <c r="P194" s="174"/>
    </row>
    <row r="195" spans="1:18" ht="12.75" customHeight="1">
      <c r="A195" s="318" t="s">
        <v>235</v>
      </c>
      <c r="B195" s="318"/>
      <c r="C195" s="319"/>
      <c r="D195" s="319"/>
      <c r="E195" s="319"/>
      <c r="F195" s="319"/>
      <c r="G195" s="319"/>
      <c r="H195" s="319"/>
      <c r="I195" s="324"/>
      <c r="J195" s="479" t="s">
        <v>570</v>
      </c>
      <c r="K195" s="328"/>
      <c r="L195" s="646" t="s">
        <v>236</v>
      </c>
      <c r="M195" s="646"/>
      <c r="O195" s="159"/>
    </row>
    <row r="196" spans="1:18" ht="12.75" customHeight="1">
      <c r="A196" s="318"/>
      <c r="B196" s="318"/>
      <c r="C196" s="319"/>
      <c r="D196" s="319"/>
      <c r="E196" s="319"/>
      <c r="F196" s="319"/>
      <c r="G196" s="319"/>
      <c r="H196" s="319"/>
      <c r="I196" s="324"/>
      <c r="J196" s="317" t="s">
        <v>571</v>
      </c>
      <c r="K196" s="328"/>
      <c r="L196" s="642"/>
      <c r="M196" s="642"/>
      <c r="O196" s="159"/>
    </row>
    <row r="197" spans="1:18" ht="12.75" customHeight="1">
      <c r="A197" s="318"/>
      <c r="B197" s="318"/>
      <c r="C197" s="319"/>
      <c r="D197" s="319"/>
      <c r="E197" s="319"/>
      <c r="F197" s="319"/>
      <c r="G197" s="319"/>
      <c r="H197" s="319"/>
      <c r="I197" s="324"/>
      <c r="J197" s="317"/>
      <c r="K197" s="328"/>
      <c r="L197" s="328"/>
      <c r="M197" s="328"/>
      <c r="O197" s="159"/>
    </row>
    <row r="198" spans="1:18" ht="12.75" customHeight="1">
      <c r="A198" s="318"/>
      <c r="B198" s="318"/>
      <c r="C198" s="319"/>
      <c r="D198" s="319"/>
      <c r="E198" s="319"/>
      <c r="F198" s="319"/>
      <c r="G198" s="319"/>
      <c r="H198" s="319"/>
      <c r="I198" s="324"/>
      <c r="J198" s="317"/>
      <c r="K198" s="328"/>
      <c r="L198" s="328"/>
      <c r="M198" s="328"/>
      <c r="O198" s="159"/>
    </row>
    <row r="199" spans="1:18" ht="12.75" customHeight="1">
      <c r="A199" s="318"/>
      <c r="B199" s="318"/>
      <c r="C199" s="319"/>
      <c r="D199" s="319"/>
      <c r="E199" s="319"/>
      <c r="F199" s="319"/>
      <c r="G199" s="319"/>
      <c r="H199" s="319"/>
      <c r="I199" s="324"/>
      <c r="J199" s="320"/>
      <c r="K199" s="320"/>
      <c r="L199" s="320"/>
      <c r="M199" s="320"/>
      <c r="O199" s="159"/>
    </row>
    <row r="200" spans="1:18" ht="12.75" customHeight="1">
      <c r="A200" s="318"/>
      <c r="B200" s="318"/>
      <c r="C200" s="319"/>
      <c r="D200" s="319"/>
      <c r="E200" s="319"/>
      <c r="F200" s="319"/>
      <c r="G200" s="319"/>
      <c r="H200" s="319"/>
      <c r="I200" s="324"/>
      <c r="J200" s="320"/>
      <c r="K200" s="320"/>
      <c r="L200" s="320"/>
      <c r="M200" s="320"/>
      <c r="O200" s="159"/>
    </row>
    <row r="201" spans="1:18" ht="12.75" customHeight="1">
      <c r="A201" s="318" t="s">
        <v>1502</v>
      </c>
      <c r="B201" s="321"/>
      <c r="C201" s="319"/>
      <c r="D201" s="319"/>
      <c r="E201" s="319"/>
      <c r="F201" s="319"/>
      <c r="G201" s="319"/>
      <c r="H201" s="319"/>
      <c r="I201" s="324"/>
      <c r="J201" s="321" t="s">
        <v>180</v>
      </c>
      <c r="K201" s="324"/>
      <c r="L201" s="643" t="s">
        <v>1508</v>
      </c>
      <c r="M201" s="643"/>
      <c r="O201" s="159"/>
    </row>
    <row r="202" spans="1:18" ht="12.75" customHeight="1">
      <c r="O202" s="159"/>
    </row>
    <row r="203" spans="1:18" ht="15" customHeight="1">
      <c r="A203" s="130" t="s">
        <v>576</v>
      </c>
      <c r="B203" s="364"/>
      <c r="C203" s="661" t="s">
        <v>1403</v>
      </c>
      <c r="D203" s="661"/>
      <c r="E203" s="661"/>
      <c r="F203" s="661"/>
      <c r="G203" s="661"/>
      <c r="H203" s="661"/>
      <c r="I203" s="661"/>
      <c r="J203" s="661"/>
      <c r="K203" s="335" t="s">
        <v>1333</v>
      </c>
      <c r="L203" s="478"/>
      <c r="M203" s="478"/>
      <c r="N203" s="167"/>
      <c r="O203" s="168"/>
    </row>
    <row r="204" spans="1:18" ht="15" customHeight="1">
      <c r="A204" s="34" t="s">
        <v>110</v>
      </c>
      <c r="B204" s="519"/>
      <c r="C204" s="646" t="s">
        <v>81</v>
      </c>
      <c r="D204" s="646"/>
      <c r="E204" s="646"/>
      <c r="F204" s="646"/>
      <c r="G204" s="646"/>
      <c r="H204" s="646"/>
      <c r="I204" s="646"/>
      <c r="J204" s="646"/>
      <c r="K204" s="335" t="str">
        <f>Bia!$C$10</f>
        <v>Tr.CĐ Kỹ thuật Lý Tự Trọng TP HCM</v>
      </c>
      <c r="L204" s="478"/>
      <c r="M204" s="478"/>
      <c r="N204" s="167"/>
      <c r="O204" s="168"/>
    </row>
    <row r="205" spans="1:18" ht="15" customHeight="1">
      <c r="A205" s="34" t="s">
        <v>111</v>
      </c>
      <c r="B205" s="519"/>
      <c r="C205" s="661" t="s">
        <v>82</v>
      </c>
      <c r="D205" s="661"/>
      <c r="E205" s="661"/>
      <c r="F205" s="661"/>
      <c r="G205" s="661"/>
      <c r="H205" s="661"/>
      <c r="I205" s="661"/>
      <c r="J205" s="661"/>
      <c r="K205" s="326"/>
      <c r="L205" s="326"/>
      <c r="M205" s="326"/>
      <c r="N205" s="167"/>
    </row>
    <row r="206" spans="1:18" ht="15" customHeight="1">
      <c r="A206" s="34" t="s">
        <v>112</v>
      </c>
      <c r="B206" s="520"/>
      <c r="C206" s="324"/>
      <c r="D206" s="324"/>
      <c r="E206" s="324"/>
      <c r="F206" s="324"/>
      <c r="G206" s="324"/>
      <c r="H206" s="324"/>
      <c r="I206" s="324"/>
      <c r="J206" s="324"/>
      <c r="K206" s="326"/>
      <c r="L206" s="326"/>
      <c r="M206" s="326"/>
      <c r="N206" s="167"/>
    </row>
    <row r="207" spans="1:18" ht="15" customHeight="1">
      <c r="A207" s="132" t="s">
        <v>573</v>
      </c>
      <c r="B207" s="132"/>
      <c r="C207" s="327"/>
      <c r="D207" s="328"/>
      <c r="E207" s="328"/>
      <c r="F207" s="328"/>
      <c r="G207" s="328"/>
      <c r="H207" s="328"/>
      <c r="I207" s="328"/>
      <c r="J207" s="328"/>
      <c r="K207" s="338"/>
      <c r="L207" s="338"/>
      <c r="M207" s="338"/>
      <c r="N207" s="167"/>
    </row>
    <row r="208" spans="1:18" ht="15" customHeight="1">
      <c r="A208" s="508"/>
      <c r="B208" s="501"/>
      <c r="C208" s="134" t="s">
        <v>551</v>
      </c>
      <c r="D208" s="663" t="s">
        <v>577</v>
      </c>
      <c r="E208" s="664"/>
      <c r="F208" s="664"/>
      <c r="G208" s="664"/>
      <c r="H208" s="664"/>
      <c r="I208" s="664"/>
      <c r="J208" s="664"/>
      <c r="K208" s="664"/>
      <c r="L208" s="665"/>
      <c r="M208" s="135"/>
      <c r="O208" s="168"/>
    </row>
    <row r="209" spans="1:18" ht="17.25" customHeight="1">
      <c r="A209" s="509"/>
      <c r="B209" s="502"/>
      <c r="C209" s="137" t="s">
        <v>283</v>
      </c>
      <c r="D209" s="138"/>
      <c r="E209" s="659" t="s">
        <v>176</v>
      </c>
      <c r="F209" s="662"/>
      <c r="G209" s="660"/>
      <c r="H209" s="647" t="s">
        <v>553</v>
      </c>
      <c r="I209" s="648"/>
      <c r="J209" s="648"/>
      <c r="K209" s="648"/>
      <c r="L209" s="649"/>
      <c r="M209" s="139" t="s">
        <v>169</v>
      </c>
      <c r="N209" s="171"/>
      <c r="O209" s="172"/>
    </row>
    <row r="210" spans="1:18" ht="17.25" customHeight="1">
      <c r="A210" s="509"/>
      <c r="B210" s="502"/>
      <c r="C210" s="140" t="s">
        <v>554</v>
      </c>
      <c r="D210" s="141" t="s">
        <v>555</v>
      </c>
      <c r="E210" s="142"/>
      <c r="F210" s="659" t="s">
        <v>578</v>
      </c>
      <c r="G210" s="660"/>
      <c r="H210" s="143" t="s">
        <v>556</v>
      </c>
      <c r="I210" s="137" t="s">
        <v>556</v>
      </c>
      <c r="J210" s="137" t="s">
        <v>556</v>
      </c>
      <c r="K210" s="137" t="s">
        <v>556</v>
      </c>
      <c r="L210" s="140" t="s">
        <v>556</v>
      </c>
      <c r="M210" s="144"/>
      <c r="N210" s="166"/>
    </row>
    <row r="211" spans="1:18" ht="17.25" customHeight="1">
      <c r="A211" s="509"/>
      <c r="B211" s="502"/>
      <c r="C211" s="140"/>
      <c r="D211" s="141" t="s">
        <v>557</v>
      </c>
      <c r="E211" s="137" t="s">
        <v>160</v>
      </c>
      <c r="F211" s="145" t="s">
        <v>176</v>
      </c>
      <c r="G211" s="137" t="s">
        <v>185</v>
      </c>
      <c r="H211" s="137" t="s">
        <v>558</v>
      </c>
      <c r="I211" s="137" t="s">
        <v>559</v>
      </c>
      <c r="J211" s="137" t="s">
        <v>560</v>
      </c>
      <c r="K211" s="146" t="s">
        <v>561</v>
      </c>
      <c r="L211" s="140" t="s">
        <v>148</v>
      </c>
      <c r="M211" s="144" t="s">
        <v>146</v>
      </c>
      <c r="N211" s="166"/>
    </row>
    <row r="212" spans="1:18" ht="17.25" customHeight="1">
      <c r="A212" s="510"/>
      <c r="B212" s="503"/>
      <c r="C212" s="148"/>
      <c r="D212" s="149"/>
      <c r="E212" s="148"/>
      <c r="F212" s="150" t="s">
        <v>146</v>
      </c>
      <c r="G212" s="137" t="s">
        <v>160</v>
      </c>
      <c r="H212" s="137" t="s">
        <v>562</v>
      </c>
      <c r="I212" s="137"/>
      <c r="J212" s="137"/>
      <c r="K212" s="137" t="s">
        <v>560</v>
      </c>
      <c r="L212" s="140" t="s">
        <v>563</v>
      </c>
      <c r="M212" s="151"/>
      <c r="N212" s="166"/>
    </row>
    <row r="213" spans="1:18">
      <c r="A213" s="511" t="s">
        <v>147</v>
      </c>
      <c r="B213" s="504"/>
      <c r="C213" s="152">
        <v>1</v>
      </c>
      <c r="D213" s="152">
        <v>2</v>
      </c>
      <c r="E213" s="152">
        <v>3</v>
      </c>
      <c r="F213" s="152">
        <v>4</v>
      </c>
      <c r="G213" s="152">
        <v>5</v>
      </c>
      <c r="H213" s="152">
        <v>6</v>
      </c>
      <c r="I213" s="152">
        <v>7</v>
      </c>
      <c r="J213" s="152">
        <v>8</v>
      </c>
      <c r="K213" s="152">
        <v>9</v>
      </c>
      <c r="L213" s="153">
        <v>10</v>
      </c>
      <c r="M213" s="154">
        <v>11</v>
      </c>
      <c r="N213" s="166"/>
    </row>
    <row r="214" spans="1:18" ht="21" customHeight="1">
      <c r="A214" s="495" t="s">
        <v>579</v>
      </c>
      <c r="B214" s="489"/>
      <c r="C214" s="400">
        <f>SUM(C215:C216)</f>
        <v>263</v>
      </c>
      <c r="D214" s="400">
        <f t="shared" ref="D214:L214" si="26">SUM(D215:D216)</f>
        <v>182</v>
      </c>
      <c r="E214" s="400">
        <f t="shared" si="26"/>
        <v>30</v>
      </c>
      <c r="F214" s="400">
        <f t="shared" si="26"/>
        <v>0</v>
      </c>
      <c r="G214" s="400">
        <f t="shared" si="26"/>
        <v>0</v>
      </c>
      <c r="H214" s="400">
        <f t="shared" si="26"/>
        <v>0</v>
      </c>
      <c r="I214" s="400">
        <f t="shared" si="26"/>
        <v>9</v>
      </c>
      <c r="J214" s="400">
        <f t="shared" si="26"/>
        <v>40</v>
      </c>
      <c r="K214" s="400">
        <f t="shared" si="26"/>
        <v>70</v>
      </c>
      <c r="L214" s="400">
        <f t="shared" si="26"/>
        <v>63</v>
      </c>
      <c r="M214" s="650" t="s">
        <v>124</v>
      </c>
      <c r="O214" s="446" t="str">
        <f>IF(OR(D214&lt;E214,D214&lt;F214,D214&lt;G214),"Er","")</f>
        <v/>
      </c>
      <c r="P214" s="446" t="str">
        <f>IF(OR(D214&lt;E214,E214&lt;G214),"Er","")</f>
        <v/>
      </c>
      <c r="Q214" s="446" t="str">
        <f>IF(OR(D214&lt;F214,F214&lt;G214),"Er","")</f>
        <v/>
      </c>
      <c r="R214" s="446" t="str">
        <f>IF(OR(D214&lt;G214,E214&lt;G214,F214&lt;G214),"Er","")</f>
        <v/>
      </c>
    </row>
    <row r="215" spans="1:18" ht="21" customHeight="1">
      <c r="A215" s="484" t="s">
        <v>211</v>
      </c>
      <c r="B215" s="480"/>
      <c r="C215" s="199">
        <v>263</v>
      </c>
      <c r="D215" s="199">
        <v>182</v>
      </c>
      <c r="E215" s="199">
        <v>30</v>
      </c>
      <c r="F215" s="199"/>
      <c r="G215" s="199"/>
      <c r="H215" s="199"/>
      <c r="I215" s="199">
        <v>9</v>
      </c>
      <c r="J215" s="199">
        <v>40</v>
      </c>
      <c r="K215" s="199">
        <v>70</v>
      </c>
      <c r="L215" s="199">
        <v>63</v>
      </c>
      <c r="M215" s="651"/>
      <c r="O215" s="446" t="str">
        <f t="shared" ref="O215:O221" si="27">IF(OR(D215&lt;E215,D215&lt;F215,D215&lt;G215),"Er","")</f>
        <v/>
      </c>
      <c r="P215" s="446" t="str">
        <f t="shared" ref="P215:P221" si="28">IF(OR(D215&lt;E215,E215&lt;G215),"Er","")</f>
        <v/>
      </c>
      <c r="Q215" s="446" t="str">
        <f t="shared" ref="Q215:Q221" si="29">IF(OR(D215&lt;F215,F215&lt;G215),"Er","")</f>
        <v/>
      </c>
      <c r="R215" s="446" t="str">
        <f t="shared" ref="R215:R221" si="30">IF(OR(D215&lt;G215,E215&lt;G215,F215&lt;G215),"Er","")</f>
        <v/>
      </c>
    </row>
    <row r="216" spans="1:18" ht="21" customHeight="1">
      <c r="A216" s="485" t="s">
        <v>580</v>
      </c>
      <c r="B216" s="481"/>
      <c r="C216" s="306"/>
      <c r="D216" s="306"/>
      <c r="E216" s="306"/>
      <c r="F216" s="306"/>
      <c r="G216" s="306"/>
      <c r="H216" s="306"/>
      <c r="I216" s="306"/>
      <c r="J216" s="306"/>
      <c r="K216" s="306"/>
      <c r="L216" s="306"/>
      <c r="M216" s="651"/>
      <c r="O216" s="446" t="str">
        <f t="shared" si="27"/>
        <v/>
      </c>
      <c r="P216" s="446" t="str">
        <f t="shared" si="28"/>
        <v/>
      </c>
      <c r="Q216" s="446" t="str">
        <f t="shared" si="29"/>
        <v/>
      </c>
      <c r="R216" s="446" t="str">
        <f t="shared" si="30"/>
        <v/>
      </c>
    </row>
    <row r="217" spans="1:18" ht="21" customHeight="1">
      <c r="A217" s="495" t="s">
        <v>581</v>
      </c>
      <c r="B217" s="489"/>
      <c r="C217" s="400">
        <f>SUM(C218:C219)</f>
        <v>0</v>
      </c>
      <c r="D217" s="400">
        <f t="shared" ref="D217:L217" si="31">SUM(D218:D219)</f>
        <v>0</v>
      </c>
      <c r="E217" s="400">
        <f t="shared" si="31"/>
        <v>0</v>
      </c>
      <c r="F217" s="400">
        <f t="shared" si="31"/>
        <v>0</v>
      </c>
      <c r="G217" s="400">
        <f t="shared" si="31"/>
        <v>0</v>
      </c>
      <c r="H217" s="400">
        <f t="shared" si="31"/>
        <v>0</v>
      </c>
      <c r="I217" s="400">
        <f t="shared" si="31"/>
        <v>0</v>
      </c>
      <c r="J217" s="400">
        <f t="shared" si="31"/>
        <v>0</v>
      </c>
      <c r="K217" s="400">
        <f t="shared" si="31"/>
        <v>0</v>
      </c>
      <c r="L217" s="400">
        <f t="shared" si="31"/>
        <v>0</v>
      </c>
      <c r="M217" s="651"/>
      <c r="O217" s="446" t="str">
        <f t="shared" si="27"/>
        <v/>
      </c>
      <c r="P217" s="446" t="str">
        <f t="shared" si="28"/>
        <v/>
      </c>
      <c r="Q217" s="446" t="str">
        <f t="shared" si="29"/>
        <v/>
      </c>
      <c r="R217" s="446" t="str">
        <f t="shared" si="30"/>
        <v/>
      </c>
    </row>
    <row r="218" spans="1:18" ht="21" customHeight="1">
      <c r="A218" s="512" t="s">
        <v>221</v>
      </c>
      <c r="B218" s="505"/>
      <c r="C218" s="306"/>
      <c r="D218" s="306"/>
      <c r="E218" s="306"/>
      <c r="F218" s="306"/>
      <c r="G218" s="306"/>
      <c r="H218" s="306"/>
      <c r="I218" s="306"/>
      <c r="J218" s="306"/>
      <c r="K218" s="306"/>
      <c r="L218" s="306"/>
      <c r="M218" s="651"/>
      <c r="O218" s="446" t="str">
        <f t="shared" si="27"/>
        <v/>
      </c>
      <c r="P218" s="446" t="str">
        <f t="shared" si="28"/>
        <v/>
      </c>
      <c r="Q218" s="446" t="str">
        <f t="shared" si="29"/>
        <v/>
      </c>
      <c r="R218" s="446" t="str">
        <f t="shared" si="30"/>
        <v/>
      </c>
    </row>
    <row r="219" spans="1:18" ht="21" customHeight="1">
      <c r="A219" s="485" t="s">
        <v>222</v>
      </c>
      <c r="B219" s="481"/>
      <c r="C219" s="306"/>
      <c r="D219" s="306"/>
      <c r="E219" s="306"/>
      <c r="F219" s="306"/>
      <c r="G219" s="306"/>
      <c r="H219" s="306"/>
      <c r="I219" s="306"/>
      <c r="J219" s="306"/>
      <c r="K219" s="306"/>
      <c r="L219" s="306"/>
      <c r="M219" s="652"/>
      <c r="O219" s="446" t="str">
        <f t="shared" si="27"/>
        <v/>
      </c>
      <c r="P219" s="446" t="str">
        <f t="shared" si="28"/>
        <v/>
      </c>
      <c r="Q219" s="446" t="str">
        <f t="shared" si="29"/>
        <v/>
      </c>
      <c r="R219" s="446" t="str">
        <f t="shared" si="30"/>
        <v/>
      </c>
    </row>
    <row r="220" spans="1:18" ht="28.5" customHeight="1">
      <c r="A220" s="513" t="s">
        <v>582</v>
      </c>
      <c r="B220" s="506"/>
      <c r="C220" s="521" t="s">
        <v>151</v>
      </c>
      <c r="D220" s="306"/>
      <c r="E220" s="306"/>
      <c r="F220" s="306"/>
      <c r="G220" s="306"/>
      <c r="H220" s="521" t="s">
        <v>151</v>
      </c>
      <c r="I220" s="521" t="s">
        <v>151</v>
      </c>
      <c r="J220" s="521" t="s">
        <v>151</v>
      </c>
      <c r="K220" s="521" t="s">
        <v>151</v>
      </c>
      <c r="L220" s="521" t="s">
        <v>151</v>
      </c>
      <c r="M220" s="330"/>
      <c r="O220" s="446" t="str">
        <f t="shared" si="27"/>
        <v/>
      </c>
      <c r="P220" s="446" t="str">
        <f t="shared" si="28"/>
        <v/>
      </c>
      <c r="Q220" s="446" t="str">
        <f t="shared" si="29"/>
        <v/>
      </c>
      <c r="R220" s="446" t="str">
        <f t="shared" si="30"/>
        <v/>
      </c>
    </row>
    <row r="221" spans="1:18" ht="21" customHeight="1">
      <c r="A221" s="514" t="s">
        <v>583</v>
      </c>
      <c r="B221" s="507"/>
      <c r="C221" s="344">
        <v>442</v>
      </c>
      <c r="D221" s="344">
        <f>SUM(H221:L221)</f>
        <v>277</v>
      </c>
      <c r="E221" s="344"/>
      <c r="F221" s="344"/>
      <c r="G221" s="344"/>
      <c r="H221" s="344">
        <v>0</v>
      </c>
      <c r="I221" s="344">
        <v>66</v>
      </c>
      <c r="J221" s="344">
        <v>136</v>
      </c>
      <c r="K221" s="344">
        <v>0</v>
      </c>
      <c r="L221" s="344">
        <v>75</v>
      </c>
      <c r="M221" s="351"/>
      <c r="O221" s="446" t="str">
        <f t="shared" si="27"/>
        <v/>
      </c>
      <c r="P221" s="446" t="str">
        <f t="shared" si="28"/>
        <v/>
      </c>
      <c r="Q221" s="446" t="str">
        <f t="shared" si="29"/>
        <v/>
      </c>
      <c r="R221" s="446" t="str">
        <f t="shared" si="30"/>
        <v/>
      </c>
    </row>
    <row r="222" spans="1:18" ht="15" customHeight="1">
      <c r="A222" s="333"/>
      <c r="B222" s="333"/>
      <c r="C222" s="316"/>
      <c r="D222" s="316"/>
      <c r="E222" s="316"/>
      <c r="F222" s="316"/>
      <c r="G222" s="316"/>
      <c r="H222" s="316"/>
      <c r="I222" s="316"/>
      <c r="J222" s="349" t="s">
        <v>569</v>
      </c>
      <c r="K222" s="350"/>
      <c r="L222" s="645" t="s">
        <v>1512</v>
      </c>
      <c r="M222" s="645"/>
      <c r="N222" s="159"/>
    </row>
    <row r="223" spans="1:18" ht="15" customHeight="1">
      <c r="A223" s="318" t="s">
        <v>235</v>
      </c>
      <c r="B223" s="318"/>
      <c r="C223" s="319"/>
      <c r="D223" s="319"/>
      <c r="E223" s="319"/>
      <c r="F223" s="319"/>
      <c r="G223" s="319"/>
      <c r="H223" s="319"/>
      <c r="I223" s="324"/>
      <c r="J223" s="479" t="s">
        <v>570</v>
      </c>
      <c r="K223" s="328"/>
      <c r="L223" s="646" t="s">
        <v>236</v>
      </c>
      <c r="M223" s="646"/>
      <c r="N223" s="127"/>
    </row>
    <row r="224" spans="1:18" ht="15" customHeight="1">
      <c r="A224" s="318"/>
      <c r="B224" s="318"/>
      <c r="C224" s="319"/>
      <c r="D224" s="319"/>
      <c r="E224" s="319"/>
      <c r="F224" s="319"/>
      <c r="G224" s="319"/>
      <c r="H224" s="319"/>
      <c r="I224" s="324"/>
      <c r="J224" s="317" t="s">
        <v>571</v>
      </c>
      <c r="K224" s="328"/>
      <c r="L224" s="642"/>
      <c r="M224" s="642"/>
      <c r="N224" s="127"/>
    </row>
    <row r="225" spans="1:14" ht="15.75">
      <c r="A225" s="318"/>
      <c r="B225" s="318"/>
      <c r="C225" s="319"/>
      <c r="D225" s="319"/>
      <c r="E225" s="319"/>
      <c r="F225" s="319"/>
      <c r="G225" s="319"/>
      <c r="H225" s="319"/>
      <c r="I225" s="324"/>
      <c r="J225" s="317"/>
      <c r="K225" s="328"/>
      <c r="L225" s="328"/>
      <c r="M225" s="328"/>
      <c r="N225" s="127"/>
    </row>
    <row r="226" spans="1:14" ht="15.75">
      <c r="A226" s="318"/>
      <c r="B226" s="318"/>
      <c r="C226" s="319"/>
      <c r="D226" s="319"/>
      <c r="E226" s="319"/>
      <c r="F226" s="319"/>
      <c r="G226" s="319"/>
      <c r="H226" s="319"/>
      <c r="I226" s="324"/>
      <c r="J226" s="317"/>
      <c r="K226" s="328"/>
      <c r="L226" s="328"/>
      <c r="M226" s="328"/>
      <c r="N226" s="127"/>
    </row>
    <row r="227" spans="1:14" ht="15.75">
      <c r="A227" s="318"/>
      <c r="B227" s="318"/>
      <c r="C227" s="319"/>
      <c r="D227" s="319"/>
      <c r="E227" s="319"/>
      <c r="F227" s="319"/>
      <c r="G227" s="319"/>
      <c r="H227" s="319"/>
      <c r="I227" s="324"/>
      <c r="J227" s="320"/>
      <c r="K227" s="320"/>
      <c r="L227" s="320"/>
      <c r="M227" s="320"/>
      <c r="N227" s="127"/>
    </row>
    <row r="228" spans="1:14" ht="15.75">
      <c r="A228" s="318"/>
      <c r="B228" s="318"/>
      <c r="C228" s="319"/>
      <c r="D228" s="319"/>
      <c r="E228" s="319"/>
      <c r="F228" s="319"/>
      <c r="G228" s="319"/>
      <c r="H228" s="319"/>
      <c r="I228" s="324"/>
      <c r="J228" s="320"/>
      <c r="K228" s="320"/>
      <c r="L228" s="320"/>
      <c r="M228" s="320"/>
      <c r="N228" s="127"/>
    </row>
    <row r="229" spans="1:14" ht="15.75">
      <c r="A229" s="318" t="s">
        <v>1502</v>
      </c>
      <c r="B229" s="321"/>
      <c r="C229" s="319"/>
      <c r="D229" s="319"/>
      <c r="E229" s="319"/>
      <c r="F229" s="319"/>
      <c r="G229" s="319"/>
      <c r="H229" s="319"/>
      <c r="I229" s="324"/>
      <c r="J229" s="320"/>
      <c r="K229" s="320"/>
      <c r="L229" s="643" t="s">
        <v>1508</v>
      </c>
      <c r="M229" s="643"/>
      <c r="N229" s="127"/>
    </row>
    <row r="230" spans="1:14" ht="15.75">
      <c r="A230" s="324"/>
      <c r="B230" s="324"/>
      <c r="C230" s="319"/>
      <c r="D230" s="319"/>
      <c r="E230" s="319"/>
      <c r="F230" s="319"/>
      <c r="G230" s="319"/>
      <c r="H230" s="319"/>
      <c r="I230" s="324"/>
      <c r="J230" s="321"/>
      <c r="K230" s="324"/>
      <c r="L230" s="317"/>
      <c r="M230" s="317"/>
      <c r="N230" s="127"/>
    </row>
    <row r="231" spans="1:14" ht="17.25" customHeight="1">
      <c r="A231" s="126"/>
      <c r="B231" s="126"/>
      <c r="C231" s="126"/>
      <c r="D231" s="127"/>
      <c r="E231" s="127"/>
      <c r="F231" s="127"/>
      <c r="G231" s="127"/>
      <c r="H231" s="127"/>
      <c r="I231" s="127"/>
      <c r="K231" s="126"/>
      <c r="L231" s="165"/>
      <c r="M231" s="165"/>
      <c r="N231" s="127"/>
    </row>
  </sheetData>
  <sheetProtection password="A6D1" sheet="1"/>
  <mergeCells count="48">
    <mergeCell ref="C7:I7"/>
    <mergeCell ref="E9:G9"/>
    <mergeCell ref="D8:L8"/>
    <mergeCell ref="F10:G10"/>
    <mergeCell ref="H9:L9"/>
    <mergeCell ref="M15:M20"/>
    <mergeCell ref="B43:B47"/>
    <mergeCell ref="M50:M54"/>
    <mergeCell ref="C39:J39"/>
    <mergeCell ref="C37:J37"/>
    <mergeCell ref="C38:J38"/>
    <mergeCell ref="F45:G45"/>
    <mergeCell ref="L27:M27"/>
    <mergeCell ref="D43:L43"/>
    <mergeCell ref="L28:M28"/>
    <mergeCell ref="L29:M29"/>
    <mergeCell ref="L35:M35"/>
    <mergeCell ref="E44:G44"/>
    <mergeCell ref="A8:B8"/>
    <mergeCell ref="A9:B9"/>
    <mergeCell ref="A10:B10"/>
    <mergeCell ref="A11:B11"/>
    <mergeCell ref="A12:B12"/>
    <mergeCell ref="A13:B13"/>
    <mergeCell ref="F210:G210"/>
    <mergeCell ref="C203:J203"/>
    <mergeCell ref="C204:J204"/>
    <mergeCell ref="C205:J205"/>
    <mergeCell ref="E209:G209"/>
    <mergeCell ref="D208:L208"/>
    <mergeCell ref="H209:L209"/>
    <mergeCell ref="A14:B14"/>
    <mergeCell ref="K2:M2"/>
    <mergeCell ref="C2:J2"/>
    <mergeCell ref="C4:J4"/>
    <mergeCell ref="K6:M6"/>
    <mergeCell ref="C3:J3"/>
    <mergeCell ref="K3:M3"/>
    <mergeCell ref="L223:M223"/>
    <mergeCell ref="L224:M224"/>
    <mergeCell ref="L229:M229"/>
    <mergeCell ref="H44:L44"/>
    <mergeCell ref="L194:M194"/>
    <mergeCell ref="L195:M195"/>
    <mergeCell ref="L222:M222"/>
    <mergeCell ref="L196:M196"/>
    <mergeCell ref="L201:M201"/>
    <mergeCell ref="M214:M219"/>
  </mergeCells>
  <phoneticPr fontId="0" type="noConversion"/>
  <dataValidations count="2">
    <dataValidation type="whole" allowBlank="1" showInputMessage="1" showErrorMessage="1" errorTitle="Nhập sai" error="Nhập sai dữ liệu" sqref="C214:L214 C217:L217 C14:L14 C20:L20">
      <formula1>0</formula1>
      <formula2>100000000</formula2>
    </dataValidation>
    <dataValidation type="whole" allowBlank="1" showInputMessage="1" showErrorMessage="1" errorTitle="Lỗi" error="Chỉ được nhập số!" promptTitle="Nhập sô!" prompt="Nhập số liệu" sqref="C215:L216 C218:L219 D220:G220 C221:L221 C121:C193 C51:C119 D51:D193 C15:L19 C21:L25 C49:L49 E121:L193 E51:L119">
      <formula1>0</formula1>
      <formula2>9999999</formula2>
    </dataValidation>
  </dataValidations>
  <pageMargins left="0.98" right="0.3" top="0.25" bottom="0.24" header="0.23" footer="0.18"/>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D42"/>
  <sheetViews>
    <sheetView workbookViewId="0">
      <selection activeCell="P35" sqref="P35:U35"/>
    </sheetView>
  </sheetViews>
  <sheetFormatPr defaultRowHeight="12.75"/>
  <cols>
    <col min="1" max="1" width="31.28515625" customWidth="1"/>
    <col min="2" max="3" width="5.140625" customWidth="1"/>
    <col min="4" max="4" width="6" customWidth="1"/>
    <col min="5" max="5" width="6.85546875" customWidth="1"/>
    <col min="6" max="9" width="5.140625" customWidth="1"/>
    <col min="10" max="10" width="6.28515625" customWidth="1"/>
    <col min="11" max="21" width="5.140625" customWidth="1"/>
    <col min="23" max="30" width="4.140625" style="27" customWidth="1"/>
  </cols>
  <sheetData>
    <row r="1" spans="1:30" ht="15" customHeight="1">
      <c r="A1" s="130" t="s">
        <v>585</v>
      </c>
      <c r="B1" s="654" t="s">
        <v>203</v>
      </c>
      <c r="C1" s="683"/>
      <c r="D1" s="683"/>
      <c r="E1" s="683"/>
      <c r="F1" s="683"/>
      <c r="G1" s="683"/>
      <c r="H1" s="683"/>
      <c r="I1" s="683"/>
      <c r="J1" s="683"/>
      <c r="K1" s="683"/>
      <c r="L1" s="683"/>
      <c r="M1" s="683"/>
      <c r="N1" s="335" t="s">
        <v>1402</v>
      </c>
      <c r="O1" s="326"/>
      <c r="P1" s="326"/>
      <c r="Q1" s="326"/>
      <c r="R1" s="326"/>
      <c r="S1" s="326"/>
      <c r="T1" s="324"/>
      <c r="U1" s="324"/>
    </row>
    <row r="2" spans="1:30" ht="15" customHeight="1">
      <c r="A2" s="34" t="s">
        <v>110</v>
      </c>
      <c r="B2" s="656" t="s">
        <v>71</v>
      </c>
      <c r="C2" s="656"/>
      <c r="D2" s="656"/>
      <c r="E2" s="656"/>
      <c r="F2" s="684"/>
      <c r="G2" s="684"/>
      <c r="H2" s="684"/>
      <c r="I2" s="684"/>
      <c r="J2" s="683"/>
      <c r="K2" s="683"/>
      <c r="L2" s="683"/>
      <c r="M2" s="683"/>
      <c r="N2" s="352" t="str">
        <f>Bia!C10</f>
        <v>Tr.CĐ Kỹ thuật Lý Tự Trọng TP HCM</v>
      </c>
      <c r="O2" s="353"/>
      <c r="P2" s="353"/>
      <c r="Q2" s="353"/>
      <c r="R2" s="353"/>
      <c r="S2" s="353"/>
      <c r="T2" s="324"/>
      <c r="U2" s="324"/>
    </row>
    <row r="3" spans="1:30" ht="15" customHeight="1">
      <c r="A3" s="34" t="s">
        <v>111</v>
      </c>
      <c r="B3" s="354"/>
      <c r="C3" s="354"/>
      <c r="D3" s="354"/>
      <c r="E3" s="354"/>
      <c r="F3" s="354"/>
      <c r="G3" s="354"/>
      <c r="H3" s="354"/>
      <c r="I3" s="354"/>
      <c r="J3" s="353"/>
      <c r="K3" s="337"/>
      <c r="L3" s="324"/>
      <c r="M3" s="324"/>
      <c r="N3" s="324"/>
      <c r="O3" s="324"/>
      <c r="P3" s="324"/>
      <c r="Q3" s="324"/>
      <c r="R3" s="324"/>
      <c r="S3" s="324"/>
      <c r="T3" s="324"/>
      <c r="U3" s="324"/>
    </row>
    <row r="4" spans="1:30" ht="15" customHeight="1">
      <c r="A4" s="34" t="s">
        <v>112</v>
      </c>
      <c r="B4" s="354"/>
      <c r="C4" s="354"/>
      <c r="D4" s="354"/>
      <c r="E4" s="354"/>
      <c r="F4" s="354"/>
      <c r="G4" s="354"/>
      <c r="H4" s="354"/>
      <c r="I4" s="354"/>
      <c r="J4" s="353"/>
      <c r="K4" s="337"/>
      <c r="L4" s="324"/>
      <c r="M4" s="324"/>
      <c r="N4" s="324"/>
      <c r="O4" s="326"/>
      <c r="P4" s="326"/>
      <c r="Q4" s="326"/>
      <c r="R4" s="326"/>
      <c r="S4" s="326"/>
      <c r="T4" s="324"/>
      <c r="U4" s="324"/>
    </row>
    <row r="5" spans="1:30" ht="15" customHeight="1">
      <c r="A5" s="177" t="s">
        <v>208</v>
      </c>
      <c r="B5" s="324"/>
      <c r="C5" s="324"/>
      <c r="D5" s="324"/>
      <c r="E5" s="324"/>
      <c r="F5" s="324"/>
      <c r="G5" s="324"/>
      <c r="H5" s="324"/>
      <c r="I5" s="324"/>
      <c r="J5" s="324"/>
      <c r="K5" s="324"/>
      <c r="L5" s="324"/>
      <c r="M5" s="324"/>
      <c r="N5" s="326"/>
      <c r="O5" s="326"/>
      <c r="P5" s="326"/>
      <c r="Q5" s="326"/>
      <c r="R5" s="326"/>
      <c r="S5" s="326"/>
      <c r="T5" s="324"/>
      <c r="U5" s="324"/>
    </row>
    <row r="6" spans="1:30" ht="15.75" customHeight="1">
      <c r="A6" s="180"/>
      <c r="B6" s="142" t="s">
        <v>146</v>
      </c>
      <c r="C6" s="663" t="s">
        <v>185</v>
      </c>
      <c r="D6" s="664"/>
      <c r="E6" s="665"/>
      <c r="F6" s="178"/>
      <c r="G6" s="178"/>
      <c r="H6" s="178"/>
      <c r="I6" s="178"/>
      <c r="J6" s="663" t="s">
        <v>165</v>
      </c>
      <c r="K6" s="664"/>
      <c r="L6" s="664"/>
      <c r="M6" s="664"/>
      <c r="N6" s="664"/>
      <c r="O6" s="664"/>
      <c r="P6" s="664"/>
      <c r="Q6" s="664"/>
      <c r="R6" s="664"/>
      <c r="S6" s="664"/>
      <c r="T6" s="664"/>
      <c r="U6" s="665"/>
    </row>
    <row r="7" spans="1:30" ht="15.75" customHeight="1">
      <c r="A7" s="156"/>
      <c r="B7" s="141" t="s">
        <v>555</v>
      </c>
      <c r="C7" s="471"/>
      <c r="D7" s="688" t="s">
        <v>184</v>
      </c>
      <c r="E7" s="689"/>
      <c r="F7" s="142" t="s">
        <v>153</v>
      </c>
      <c r="G7" s="685" t="s">
        <v>246</v>
      </c>
      <c r="H7" s="142" t="s">
        <v>155</v>
      </c>
      <c r="I7" s="685" t="s">
        <v>246</v>
      </c>
      <c r="J7" s="142" t="s">
        <v>161</v>
      </c>
      <c r="K7" s="685" t="s">
        <v>246</v>
      </c>
      <c r="L7" s="179" t="s">
        <v>158</v>
      </c>
      <c r="M7" s="685" t="s">
        <v>246</v>
      </c>
      <c r="N7" s="690" t="s">
        <v>113</v>
      </c>
      <c r="O7" s="685" t="s">
        <v>246</v>
      </c>
      <c r="P7" s="179" t="s">
        <v>166</v>
      </c>
      <c r="Q7" s="685" t="s">
        <v>246</v>
      </c>
      <c r="R7" s="179" t="s">
        <v>150</v>
      </c>
      <c r="S7" s="685" t="s">
        <v>246</v>
      </c>
      <c r="T7" s="179"/>
      <c r="U7" s="685" t="s">
        <v>246</v>
      </c>
    </row>
    <row r="8" spans="1:30" ht="15.75" customHeight="1">
      <c r="A8" s="156"/>
      <c r="B8" s="141" t="s">
        <v>557</v>
      </c>
      <c r="C8" s="144" t="s">
        <v>160</v>
      </c>
      <c r="D8" s="142" t="s">
        <v>555</v>
      </c>
      <c r="E8" s="685" t="s">
        <v>246</v>
      </c>
      <c r="F8" s="137" t="s">
        <v>154</v>
      </c>
      <c r="G8" s="686"/>
      <c r="H8" s="137" t="s">
        <v>156</v>
      </c>
      <c r="I8" s="686"/>
      <c r="J8" s="137" t="s">
        <v>162</v>
      </c>
      <c r="K8" s="686"/>
      <c r="L8" s="137" t="s">
        <v>157</v>
      </c>
      <c r="M8" s="686"/>
      <c r="N8" s="691"/>
      <c r="O8" s="686"/>
      <c r="P8" s="137" t="s">
        <v>167</v>
      </c>
      <c r="Q8" s="686"/>
      <c r="R8" s="137" t="s">
        <v>159</v>
      </c>
      <c r="S8" s="686"/>
      <c r="T8" s="137" t="s">
        <v>186</v>
      </c>
      <c r="U8" s="686"/>
    </row>
    <row r="9" spans="1:30" ht="15.75" customHeight="1">
      <c r="A9" s="181"/>
      <c r="B9" s="149" t="s">
        <v>146</v>
      </c>
      <c r="C9" s="151" t="s">
        <v>146</v>
      </c>
      <c r="D9" s="148" t="s">
        <v>557</v>
      </c>
      <c r="E9" s="687"/>
      <c r="F9" s="148"/>
      <c r="G9" s="687"/>
      <c r="H9" s="148" t="s">
        <v>154</v>
      </c>
      <c r="I9" s="687"/>
      <c r="J9" s="148" t="s">
        <v>157</v>
      </c>
      <c r="K9" s="687"/>
      <c r="L9" s="148"/>
      <c r="M9" s="687"/>
      <c r="N9" s="692"/>
      <c r="O9" s="687"/>
      <c r="P9" s="148"/>
      <c r="Q9" s="687"/>
      <c r="R9" s="148"/>
      <c r="S9" s="687"/>
      <c r="T9" s="148"/>
      <c r="U9" s="687"/>
    </row>
    <row r="10" spans="1:30" ht="15" customHeight="1">
      <c r="A10" s="182" t="s">
        <v>147</v>
      </c>
      <c r="B10" s="182">
        <v>1</v>
      </c>
      <c r="C10" s="182">
        <v>2</v>
      </c>
      <c r="D10" s="148">
        <v>3</v>
      </c>
      <c r="E10" s="148">
        <v>4</v>
      </c>
      <c r="F10" s="148">
        <v>5</v>
      </c>
      <c r="G10" s="148">
        <v>6</v>
      </c>
      <c r="H10" s="148">
        <v>7</v>
      </c>
      <c r="I10" s="148">
        <v>8</v>
      </c>
      <c r="J10" s="148">
        <v>9</v>
      </c>
      <c r="K10" s="148">
        <v>10</v>
      </c>
      <c r="L10" s="148">
        <v>11</v>
      </c>
      <c r="M10" s="148">
        <v>12</v>
      </c>
      <c r="N10" s="148">
        <v>13</v>
      </c>
      <c r="O10" s="148">
        <v>14</v>
      </c>
      <c r="P10" s="148">
        <v>15</v>
      </c>
      <c r="Q10" s="148">
        <v>16</v>
      </c>
      <c r="R10" s="148">
        <v>17</v>
      </c>
      <c r="S10" s="148">
        <v>18</v>
      </c>
      <c r="T10" s="148">
        <v>19</v>
      </c>
      <c r="U10" s="148">
        <v>20</v>
      </c>
    </row>
    <row r="11" spans="1:30" ht="15.75">
      <c r="A11" s="183" t="s">
        <v>586</v>
      </c>
      <c r="B11" s="400">
        <f>SUM(B12,B18)</f>
        <v>327</v>
      </c>
      <c r="C11" s="400">
        <f t="shared" ref="C11:U11" si="0">SUM(C12,C18)</f>
        <v>144</v>
      </c>
      <c r="D11" s="400">
        <f t="shared" si="0"/>
        <v>0</v>
      </c>
      <c r="E11" s="400">
        <f t="shared" si="0"/>
        <v>0</v>
      </c>
      <c r="F11" s="400">
        <f t="shared" si="0"/>
        <v>0</v>
      </c>
      <c r="G11" s="400">
        <f t="shared" si="0"/>
        <v>0</v>
      </c>
      <c r="H11" s="400">
        <f t="shared" si="0"/>
        <v>0</v>
      </c>
      <c r="I11" s="400">
        <f t="shared" si="0"/>
        <v>0</v>
      </c>
      <c r="J11" s="400">
        <f t="shared" si="0"/>
        <v>1</v>
      </c>
      <c r="K11" s="400">
        <f t="shared" si="0"/>
        <v>0</v>
      </c>
      <c r="L11" s="400">
        <f t="shared" si="0"/>
        <v>97</v>
      </c>
      <c r="M11" s="400">
        <f t="shared" si="0"/>
        <v>36</v>
      </c>
      <c r="N11" s="400">
        <f t="shared" si="0"/>
        <v>1</v>
      </c>
      <c r="O11" s="400">
        <f t="shared" si="0"/>
        <v>1</v>
      </c>
      <c r="P11" s="400">
        <f t="shared" si="0"/>
        <v>156</v>
      </c>
      <c r="Q11" s="400">
        <f t="shared" si="0"/>
        <v>74</v>
      </c>
      <c r="R11" s="400">
        <f t="shared" si="0"/>
        <v>25</v>
      </c>
      <c r="S11" s="400">
        <f t="shared" si="0"/>
        <v>7</v>
      </c>
      <c r="T11" s="400">
        <f t="shared" si="0"/>
        <v>47</v>
      </c>
      <c r="U11" s="400">
        <f t="shared" si="0"/>
        <v>26</v>
      </c>
      <c r="W11" s="446" t="str">
        <f>IF(OR(B11&lt;C11,B11&lt;D11,B11&lt;E11,B11&lt;F11,B11&lt;G11,B11&lt;H11,B11&lt;I11),"Er","")</f>
        <v/>
      </c>
      <c r="X11" s="446" t="str">
        <f>IF(OR(B11&lt;C11,C11&lt;E11,C11&lt;G11,C11&lt;K11),"Er","")</f>
        <v/>
      </c>
      <c r="Y11" s="446" t="str">
        <f>IF(OR(B11&lt;D11,D11&lt;E11),"Er","")</f>
        <v/>
      </c>
      <c r="Z11" s="446" t="str">
        <f>IF(OR(B11&lt;E11,C11&lt;E11,D11&lt;E11),"Er","")</f>
        <v/>
      </c>
      <c r="AA11" s="446" t="str">
        <f>IF(OR(C11&lt;F11),"Er","")</f>
        <v/>
      </c>
      <c r="AB11" s="446" t="str">
        <f>IF(OR(C11&lt;G11,F11&lt;G11),"Er","")</f>
        <v/>
      </c>
      <c r="AC11" s="446" t="str">
        <f>IF(OR(C11&lt;H11),"Er","")</f>
        <v/>
      </c>
      <c r="AD11" s="446" t="str">
        <f>IF(OR(C11&lt;I11,H11&lt;I11),"Er","")</f>
        <v/>
      </c>
    </row>
    <row r="12" spans="1:30" ht="15.75">
      <c r="A12" s="184" t="s">
        <v>587</v>
      </c>
      <c r="B12" s="472">
        <f>SUM(B13,B15,B17)</f>
        <v>155</v>
      </c>
      <c r="C12" s="472">
        <f t="shared" ref="C12:U12" si="1">SUM(C13,C15,C17)</f>
        <v>75</v>
      </c>
      <c r="D12" s="472">
        <f t="shared" si="1"/>
        <v>0</v>
      </c>
      <c r="E12" s="472">
        <f t="shared" si="1"/>
        <v>0</v>
      </c>
      <c r="F12" s="472">
        <f t="shared" si="1"/>
        <v>0</v>
      </c>
      <c r="G12" s="472">
        <f t="shared" si="1"/>
        <v>0</v>
      </c>
      <c r="H12" s="472">
        <f t="shared" si="1"/>
        <v>0</v>
      </c>
      <c r="I12" s="472">
        <f t="shared" si="1"/>
        <v>0</v>
      </c>
      <c r="J12" s="472">
        <f t="shared" si="1"/>
        <v>1</v>
      </c>
      <c r="K12" s="472">
        <f t="shared" si="1"/>
        <v>0</v>
      </c>
      <c r="L12" s="472">
        <f t="shared" si="1"/>
        <v>19</v>
      </c>
      <c r="M12" s="472">
        <f t="shared" si="1"/>
        <v>6</v>
      </c>
      <c r="N12" s="472">
        <f t="shared" si="1"/>
        <v>1</v>
      </c>
      <c r="O12" s="472">
        <f t="shared" si="1"/>
        <v>1</v>
      </c>
      <c r="P12" s="472">
        <f t="shared" si="1"/>
        <v>62</v>
      </c>
      <c r="Q12" s="472">
        <f t="shared" si="1"/>
        <v>35</v>
      </c>
      <c r="R12" s="472">
        <f t="shared" si="1"/>
        <v>25</v>
      </c>
      <c r="S12" s="472">
        <f t="shared" si="1"/>
        <v>7</v>
      </c>
      <c r="T12" s="472">
        <f t="shared" si="1"/>
        <v>47</v>
      </c>
      <c r="U12" s="472">
        <f t="shared" si="1"/>
        <v>26</v>
      </c>
      <c r="W12" s="446" t="str">
        <f t="shared" ref="W12:W33" si="2">IF(OR(B12&lt;C12,B12&lt;D12,B12&lt;E12,B12&lt;F12,B12&lt;G12,B12&lt;H12,B12&lt;I12),"Er","")</f>
        <v/>
      </c>
      <c r="X12" s="446" t="str">
        <f t="shared" ref="X12:X33" si="3">IF(OR(B12&lt;C12,C12&lt;E12,C12&lt;G12,C12&lt;K12),"Er","")</f>
        <v/>
      </c>
      <c r="Y12" s="446" t="str">
        <f t="shared" ref="Y12:Y33" si="4">IF(OR(B12&lt;D12,D12&lt;E12),"Er","")</f>
        <v/>
      </c>
      <c r="Z12" s="446" t="str">
        <f t="shared" ref="Z12:Z33" si="5">IF(OR(B12&lt;E12,C12&lt;E12,D12&lt;E12),"Er","")</f>
        <v/>
      </c>
      <c r="AA12" s="446" t="str">
        <f t="shared" ref="AA12:AA33" si="6">IF(OR(C12&lt;F12),"Er","")</f>
        <v/>
      </c>
      <c r="AB12" s="446" t="str">
        <f t="shared" ref="AB12:AB33" si="7">IF(OR(C12&lt;G12,F12&lt;G12),"Er","")</f>
        <v/>
      </c>
      <c r="AC12" s="446" t="str">
        <f t="shared" ref="AC12:AC33" si="8">IF(OR(C12&lt;H12),"Er","")</f>
        <v/>
      </c>
      <c r="AD12" s="446" t="str">
        <f t="shared" ref="AD12:AD33" si="9">IF(OR(C12&lt;I12,H12&lt;I12),"Er","")</f>
        <v/>
      </c>
    </row>
    <row r="13" spans="1:30" ht="15.75" customHeight="1">
      <c r="A13" s="162" t="s">
        <v>588</v>
      </c>
      <c r="B13" s="469">
        <f>SUM(J13,L13,N13,P13,R13,T13)</f>
        <v>4</v>
      </c>
      <c r="C13" s="469">
        <f>SUM(K13,M13,O13,Q13,S13,U13)</f>
        <v>0</v>
      </c>
      <c r="D13" s="529"/>
      <c r="E13" s="529"/>
      <c r="F13" s="529"/>
      <c r="G13" s="529"/>
      <c r="H13" s="529"/>
      <c r="I13" s="529"/>
      <c r="J13" s="529">
        <v>1</v>
      </c>
      <c r="K13" s="529"/>
      <c r="L13" s="529">
        <v>3</v>
      </c>
      <c r="M13" s="529"/>
      <c r="N13" s="529"/>
      <c r="O13" s="529"/>
      <c r="P13" s="529"/>
      <c r="Q13" s="529"/>
      <c r="R13" s="529"/>
      <c r="S13" s="529"/>
      <c r="T13" s="529"/>
      <c r="U13" s="529"/>
      <c r="W13" s="446" t="str">
        <f t="shared" si="2"/>
        <v/>
      </c>
      <c r="X13" s="446" t="str">
        <f t="shared" si="3"/>
        <v/>
      </c>
      <c r="Y13" s="446" t="str">
        <f t="shared" si="4"/>
        <v/>
      </c>
      <c r="Z13" s="446" t="str">
        <f t="shared" si="5"/>
        <v/>
      </c>
      <c r="AA13" s="446" t="str">
        <f t="shared" si="6"/>
        <v/>
      </c>
      <c r="AB13" s="446" t="str">
        <f t="shared" si="7"/>
        <v/>
      </c>
      <c r="AC13" s="446" t="str">
        <f t="shared" si="8"/>
        <v/>
      </c>
      <c r="AD13" s="446" t="str">
        <f t="shared" si="9"/>
        <v/>
      </c>
    </row>
    <row r="14" spans="1:30" ht="15.75" customHeight="1">
      <c r="A14" s="162" t="s">
        <v>589</v>
      </c>
      <c r="B14" s="469">
        <f t="shared" ref="B14:B33" si="10">SUM(J14,L14,N14,P14,R14,T14)</f>
        <v>4</v>
      </c>
      <c r="C14" s="469">
        <f t="shared" ref="C14:C33" si="11">SUM(K14,M14,O14,Q14,S14,U14)</f>
        <v>0</v>
      </c>
      <c r="D14" s="529"/>
      <c r="E14" s="529"/>
      <c r="F14" s="529"/>
      <c r="G14" s="529"/>
      <c r="H14" s="529"/>
      <c r="I14" s="529"/>
      <c r="J14" s="529">
        <v>1</v>
      </c>
      <c r="K14" s="529"/>
      <c r="L14" s="529">
        <v>3</v>
      </c>
      <c r="M14" s="529"/>
      <c r="N14" s="529"/>
      <c r="O14" s="529"/>
      <c r="P14" s="529"/>
      <c r="Q14" s="529"/>
      <c r="R14" s="529"/>
      <c r="S14" s="529"/>
      <c r="T14" s="529"/>
      <c r="U14" s="529"/>
      <c r="W14" s="446" t="str">
        <f t="shared" si="2"/>
        <v/>
      </c>
      <c r="X14" s="446" t="str">
        <f t="shared" si="3"/>
        <v/>
      </c>
      <c r="Y14" s="446" t="str">
        <f t="shared" si="4"/>
        <v/>
      </c>
      <c r="Z14" s="446" t="str">
        <f t="shared" si="5"/>
        <v/>
      </c>
      <c r="AA14" s="446" t="str">
        <f t="shared" si="6"/>
        <v/>
      </c>
      <c r="AB14" s="446" t="str">
        <f t="shared" si="7"/>
        <v/>
      </c>
      <c r="AC14" s="446" t="str">
        <f t="shared" si="8"/>
        <v/>
      </c>
      <c r="AD14" s="446" t="str">
        <f t="shared" si="9"/>
        <v/>
      </c>
    </row>
    <row r="15" spans="1:30" ht="26.25">
      <c r="A15" s="185" t="s">
        <v>590</v>
      </c>
      <c r="B15" s="469">
        <f t="shared" si="10"/>
        <v>139</v>
      </c>
      <c r="C15" s="469">
        <f t="shared" si="11"/>
        <v>64</v>
      </c>
      <c r="D15" s="529"/>
      <c r="E15" s="529"/>
      <c r="F15" s="529"/>
      <c r="G15" s="529"/>
      <c r="H15" s="529"/>
      <c r="I15" s="529"/>
      <c r="J15" s="529"/>
      <c r="K15" s="529"/>
      <c r="L15" s="529">
        <v>16</v>
      </c>
      <c r="M15" s="529">
        <v>6</v>
      </c>
      <c r="N15" s="529">
        <v>1</v>
      </c>
      <c r="O15" s="529">
        <v>1</v>
      </c>
      <c r="P15" s="529">
        <f>8+54</f>
        <v>62</v>
      </c>
      <c r="Q15" s="529">
        <v>35</v>
      </c>
      <c r="R15" s="529">
        <v>25</v>
      </c>
      <c r="S15" s="529">
        <v>7</v>
      </c>
      <c r="T15" s="529">
        <v>35</v>
      </c>
      <c r="U15" s="529">
        <v>15</v>
      </c>
      <c r="W15" s="446" t="str">
        <f t="shared" si="2"/>
        <v/>
      </c>
      <c r="X15" s="446" t="str">
        <f t="shared" si="3"/>
        <v/>
      </c>
      <c r="Y15" s="446" t="str">
        <f t="shared" si="4"/>
        <v/>
      </c>
      <c r="Z15" s="446" t="str">
        <f t="shared" si="5"/>
        <v/>
      </c>
      <c r="AA15" s="446" t="str">
        <f t="shared" si="6"/>
        <v/>
      </c>
      <c r="AB15" s="446" t="str">
        <f t="shared" si="7"/>
        <v/>
      </c>
      <c r="AC15" s="446" t="str">
        <f t="shared" si="8"/>
        <v/>
      </c>
      <c r="AD15" s="446" t="str">
        <f t="shared" si="9"/>
        <v/>
      </c>
    </row>
    <row r="16" spans="1:30" ht="14.25" customHeight="1">
      <c r="A16" s="162" t="s">
        <v>589</v>
      </c>
      <c r="B16" s="469">
        <f t="shared" si="10"/>
        <v>16</v>
      </c>
      <c r="C16" s="469">
        <f t="shared" si="11"/>
        <v>3</v>
      </c>
      <c r="D16" s="529"/>
      <c r="E16" s="529"/>
      <c r="F16" s="529"/>
      <c r="G16" s="529"/>
      <c r="H16" s="529"/>
      <c r="I16" s="529"/>
      <c r="J16" s="529"/>
      <c r="K16" s="529"/>
      <c r="L16" s="529">
        <v>8</v>
      </c>
      <c r="M16" s="529">
        <v>2</v>
      </c>
      <c r="N16" s="529"/>
      <c r="O16" s="529"/>
      <c r="P16" s="529">
        <v>7</v>
      </c>
      <c r="Q16" s="529">
        <v>1</v>
      </c>
      <c r="R16" s="529">
        <v>1</v>
      </c>
      <c r="S16" s="529"/>
      <c r="T16" s="529"/>
      <c r="U16" s="529"/>
      <c r="W16" s="446" t="str">
        <f t="shared" si="2"/>
        <v/>
      </c>
      <c r="X16" s="446" t="str">
        <f t="shared" si="3"/>
        <v/>
      </c>
      <c r="Y16" s="446" t="str">
        <f t="shared" si="4"/>
        <v/>
      </c>
      <c r="Z16" s="446" t="str">
        <f t="shared" si="5"/>
        <v/>
      </c>
      <c r="AA16" s="446" t="str">
        <f t="shared" si="6"/>
        <v/>
      </c>
      <c r="AB16" s="446" t="str">
        <f t="shared" si="7"/>
        <v/>
      </c>
      <c r="AC16" s="446" t="str">
        <f t="shared" si="8"/>
        <v/>
      </c>
      <c r="AD16" s="446" t="str">
        <f t="shared" si="9"/>
        <v/>
      </c>
    </row>
    <row r="17" spans="1:30" ht="14.25" customHeight="1">
      <c r="A17" s="158" t="s">
        <v>591</v>
      </c>
      <c r="B17" s="469">
        <f t="shared" si="10"/>
        <v>12</v>
      </c>
      <c r="C17" s="469">
        <f t="shared" si="11"/>
        <v>11</v>
      </c>
      <c r="D17" s="530"/>
      <c r="E17" s="530"/>
      <c r="F17" s="530"/>
      <c r="G17" s="530"/>
      <c r="H17" s="530"/>
      <c r="I17" s="530"/>
      <c r="J17" s="530"/>
      <c r="K17" s="530"/>
      <c r="L17" s="530"/>
      <c r="M17" s="530"/>
      <c r="N17" s="530"/>
      <c r="O17" s="530"/>
      <c r="P17" s="530"/>
      <c r="Q17" s="530"/>
      <c r="R17" s="530"/>
      <c r="S17" s="530"/>
      <c r="T17" s="530">
        <v>12</v>
      </c>
      <c r="U17" s="530">
        <v>11</v>
      </c>
      <c r="W17" s="446" t="str">
        <f t="shared" si="2"/>
        <v/>
      </c>
      <c r="X17" s="446" t="str">
        <f t="shared" si="3"/>
        <v/>
      </c>
      <c r="Y17" s="446" t="str">
        <f t="shared" si="4"/>
        <v/>
      </c>
      <c r="Z17" s="446" t="str">
        <f t="shared" si="5"/>
        <v/>
      </c>
      <c r="AA17" s="446" t="str">
        <f t="shared" si="6"/>
        <v/>
      </c>
      <c r="AB17" s="446" t="str">
        <f t="shared" si="7"/>
        <v/>
      </c>
      <c r="AC17" s="446" t="str">
        <f t="shared" si="8"/>
        <v/>
      </c>
      <c r="AD17" s="446" t="str">
        <f t="shared" si="9"/>
        <v/>
      </c>
    </row>
    <row r="18" spans="1:30" ht="13.5" customHeight="1">
      <c r="A18" s="186" t="s">
        <v>592</v>
      </c>
      <c r="B18" s="469">
        <f t="shared" si="10"/>
        <v>172</v>
      </c>
      <c r="C18" s="469">
        <f t="shared" si="11"/>
        <v>69</v>
      </c>
      <c r="D18" s="475">
        <f>SUM(D19:D21)</f>
        <v>0</v>
      </c>
      <c r="E18" s="475">
        <f t="shared" ref="E18:U18" si="12">SUM(E19:E21)</f>
        <v>0</v>
      </c>
      <c r="F18" s="475">
        <f t="shared" si="12"/>
        <v>0</v>
      </c>
      <c r="G18" s="475">
        <f t="shared" si="12"/>
        <v>0</v>
      </c>
      <c r="H18" s="475">
        <f t="shared" si="12"/>
        <v>0</v>
      </c>
      <c r="I18" s="475">
        <f t="shared" si="12"/>
        <v>0</v>
      </c>
      <c r="J18" s="475">
        <f t="shared" si="12"/>
        <v>0</v>
      </c>
      <c r="K18" s="475">
        <f t="shared" si="12"/>
        <v>0</v>
      </c>
      <c r="L18" s="475">
        <f t="shared" si="12"/>
        <v>78</v>
      </c>
      <c r="M18" s="475">
        <f t="shared" si="12"/>
        <v>30</v>
      </c>
      <c r="N18" s="475">
        <f t="shared" si="12"/>
        <v>0</v>
      </c>
      <c r="O18" s="475">
        <f t="shared" si="12"/>
        <v>0</v>
      </c>
      <c r="P18" s="475">
        <f t="shared" si="12"/>
        <v>94</v>
      </c>
      <c r="Q18" s="475">
        <f t="shared" si="12"/>
        <v>39</v>
      </c>
      <c r="R18" s="475">
        <f t="shared" si="12"/>
        <v>0</v>
      </c>
      <c r="S18" s="475">
        <f t="shared" si="12"/>
        <v>0</v>
      </c>
      <c r="T18" s="475">
        <f t="shared" si="12"/>
        <v>0</v>
      </c>
      <c r="U18" s="475">
        <f t="shared" si="12"/>
        <v>0</v>
      </c>
      <c r="W18" s="446" t="str">
        <f t="shared" si="2"/>
        <v/>
      </c>
      <c r="X18" s="446" t="str">
        <f t="shared" si="3"/>
        <v/>
      </c>
      <c r="Y18" s="446" t="str">
        <f t="shared" si="4"/>
        <v/>
      </c>
      <c r="Z18" s="446" t="str">
        <f t="shared" si="5"/>
        <v/>
      </c>
      <c r="AA18" s="446" t="str">
        <f t="shared" si="6"/>
        <v/>
      </c>
      <c r="AB18" s="446" t="str">
        <f t="shared" si="7"/>
        <v/>
      </c>
      <c r="AC18" s="446" t="str">
        <f t="shared" si="8"/>
        <v/>
      </c>
      <c r="AD18" s="446" t="str">
        <f t="shared" si="9"/>
        <v/>
      </c>
    </row>
    <row r="19" spans="1:30" ht="12.75" customHeight="1">
      <c r="A19" s="162" t="s">
        <v>593</v>
      </c>
      <c r="B19" s="469">
        <f t="shared" si="10"/>
        <v>171</v>
      </c>
      <c r="C19" s="469">
        <f t="shared" si="11"/>
        <v>69</v>
      </c>
      <c r="D19" s="529"/>
      <c r="E19" s="529"/>
      <c r="F19" s="529"/>
      <c r="G19" s="529"/>
      <c r="H19" s="529"/>
      <c r="I19" s="529"/>
      <c r="J19" s="529"/>
      <c r="K19" s="529"/>
      <c r="L19" s="529">
        <v>78</v>
      </c>
      <c r="M19" s="529">
        <v>30</v>
      </c>
      <c r="N19" s="529"/>
      <c r="O19" s="529"/>
      <c r="P19" s="529">
        <f>171-L19</f>
        <v>93</v>
      </c>
      <c r="Q19" s="529">
        <v>39</v>
      </c>
      <c r="R19" s="529"/>
      <c r="S19" s="529"/>
      <c r="T19" s="529"/>
      <c r="U19" s="529"/>
      <c r="W19" s="446" t="str">
        <f t="shared" si="2"/>
        <v/>
      </c>
      <c r="X19" s="446" t="str">
        <f t="shared" si="3"/>
        <v/>
      </c>
      <c r="Y19" s="446" t="str">
        <f t="shared" si="4"/>
        <v/>
      </c>
      <c r="Z19" s="446" t="str">
        <f t="shared" si="5"/>
        <v/>
      </c>
      <c r="AA19" s="446" t="str">
        <f t="shared" si="6"/>
        <v/>
      </c>
      <c r="AB19" s="446" t="str">
        <f t="shared" si="7"/>
        <v/>
      </c>
      <c r="AC19" s="446" t="str">
        <f t="shared" si="8"/>
        <v/>
      </c>
      <c r="AD19" s="446" t="str">
        <f t="shared" si="9"/>
        <v/>
      </c>
    </row>
    <row r="20" spans="1:30" ht="12.75" customHeight="1">
      <c r="A20" s="162" t="s">
        <v>594</v>
      </c>
      <c r="B20" s="469">
        <f t="shared" si="10"/>
        <v>1</v>
      </c>
      <c r="C20" s="469">
        <f t="shared" si="11"/>
        <v>0</v>
      </c>
      <c r="D20" s="529"/>
      <c r="E20" s="529"/>
      <c r="F20" s="529"/>
      <c r="G20" s="529"/>
      <c r="H20" s="529"/>
      <c r="I20" s="529"/>
      <c r="J20" s="529"/>
      <c r="K20" s="529"/>
      <c r="L20" s="529">
        <v>0</v>
      </c>
      <c r="M20" s="529"/>
      <c r="N20" s="529"/>
      <c r="O20" s="529"/>
      <c r="P20" s="529">
        <v>1</v>
      </c>
      <c r="Q20" s="529"/>
      <c r="R20" s="529"/>
      <c r="S20" s="529"/>
      <c r="T20" s="529"/>
      <c r="U20" s="529"/>
      <c r="W20" s="446" t="str">
        <f t="shared" si="2"/>
        <v/>
      </c>
      <c r="X20" s="446" t="str">
        <f t="shared" si="3"/>
        <v/>
      </c>
      <c r="Y20" s="446" t="str">
        <f t="shared" si="4"/>
        <v/>
      </c>
      <c r="Z20" s="446" t="str">
        <f t="shared" si="5"/>
        <v/>
      </c>
      <c r="AA20" s="446" t="str">
        <f t="shared" si="6"/>
        <v/>
      </c>
      <c r="AB20" s="446" t="str">
        <f t="shared" si="7"/>
        <v/>
      </c>
      <c r="AC20" s="446" t="str">
        <f t="shared" si="8"/>
        <v/>
      </c>
      <c r="AD20" s="446" t="str">
        <f t="shared" si="9"/>
        <v/>
      </c>
    </row>
    <row r="21" spans="1:30" ht="12.75" customHeight="1">
      <c r="A21" s="158" t="s">
        <v>595</v>
      </c>
      <c r="B21" s="469">
        <f t="shared" si="10"/>
        <v>0</v>
      </c>
      <c r="C21" s="469">
        <f t="shared" si="11"/>
        <v>0</v>
      </c>
      <c r="D21" s="530"/>
      <c r="E21" s="530"/>
      <c r="F21" s="530"/>
      <c r="G21" s="530"/>
      <c r="H21" s="530"/>
      <c r="I21" s="530"/>
      <c r="J21" s="530"/>
      <c r="K21" s="530"/>
      <c r="L21" s="530"/>
      <c r="M21" s="530"/>
      <c r="N21" s="530"/>
      <c r="O21" s="530"/>
      <c r="P21" s="530"/>
      <c r="Q21" s="530"/>
      <c r="R21" s="530"/>
      <c r="S21" s="530"/>
      <c r="T21" s="530"/>
      <c r="U21" s="530"/>
      <c r="W21" s="446" t="str">
        <f t="shared" si="2"/>
        <v/>
      </c>
      <c r="X21" s="446" t="str">
        <f t="shared" si="3"/>
        <v/>
      </c>
      <c r="Y21" s="446" t="str">
        <f t="shared" si="4"/>
        <v/>
      </c>
      <c r="Z21" s="446" t="str">
        <f t="shared" si="5"/>
        <v/>
      </c>
      <c r="AA21" s="446" t="str">
        <f t="shared" si="6"/>
        <v/>
      </c>
      <c r="AB21" s="446" t="str">
        <f t="shared" si="7"/>
        <v/>
      </c>
      <c r="AC21" s="446" t="str">
        <f t="shared" si="8"/>
        <v/>
      </c>
      <c r="AD21" s="446" t="str">
        <f t="shared" si="9"/>
        <v/>
      </c>
    </row>
    <row r="22" spans="1:30" ht="13.5" customHeight="1">
      <c r="A22" s="474" t="s">
        <v>596</v>
      </c>
      <c r="B22" s="469">
        <f t="shared" si="10"/>
        <v>142</v>
      </c>
      <c r="C22" s="469">
        <f t="shared" si="11"/>
        <v>56</v>
      </c>
      <c r="D22" s="473">
        <f>SUM(D24:D30)</f>
        <v>0</v>
      </c>
      <c r="E22" s="473">
        <f t="shared" ref="E22:U22" si="13">SUM(E24:E30)</f>
        <v>0</v>
      </c>
      <c r="F22" s="473">
        <f t="shared" si="13"/>
        <v>0</v>
      </c>
      <c r="G22" s="473">
        <f t="shared" si="13"/>
        <v>0</v>
      </c>
      <c r="H22" s="473">
        <f t="shared" si="13"/>
        <v>0</v>
      </c>
      <c r="I22" s="473">
        <f t="shared" si="13"/>
        <v>0</v>
      </c>
      <c r="J22" s="473">
        <f t="shared" si="13"/>
        <v>0</v>
      </c>
      <c r="K22" s="473">
        <f t="shared" si="13"/>
        <v>0</v>
      </c>
      <c r="L22" s="473">
        <f t="shared" si="13"/>
        <v>69</v>
      </c>
      <c r="M22" s="473">
        <f t="shared" si="13"/>
        <v>26</v>
      </c>
      <c r="N22" s="473">
        <f t="shared" si="13"/>
        <v>0</v>
      </c>
      <c r="O22" s="473">
        <f t="shared" si="13"/>
        <v>0</v>
      </c>
      <c r="P22" s="473">
        <f t="shared" si="13"/>
        <v>73</v>
      </c>
      <c r="Q22" s="473">
        <f t="shared" si="13"/>
        <v>30</v>
      </c>
      <c r="R22" s="473">
        <f t="shared" si="13"/>
        <v>0</v>
      </c>
      <c r="S22" s="473">
        <f t="shared" si="13"/>
        <v>0</v>
      </c>
      <c r="T22" s="473">
        <f t="shared" si="13"/>
        <v>0</v>
      </c>
      <c r="U22" s="473">
        <f t="shared" si="13"/>
        <v>0</v>
      </c>
      <c r="W22" s="446" t="str">
        <f t="shared" si="2"/>
        <v/>
      </c>
      <c r="X22" s="446" t="str">
        <f t="shared" si="3"/>
        <v/>
      </c>
      <c r="Y22" s="446" t="str">
        <f t="shared" si="4"/>
        <v/>
      </c>
      <c r="Z22" s="446" t="str">
        <f t="shared" si="5"/>
        <v/>
      </c>
      <c r="AA22" s="446" t="str">
        <f t="shared" si="6"/>
        <v/>
      </c>
      <c r="AB22" s="446" t="str">
        <f t="shared" si="7"/>
        <v/>
      </c>
      <c r="AC22" s="446" t="str">
        <f t="shared" si="8"/>
        <v/>
      </c>
      <c r="AD22" s="446" t="str">
        <f t="shared" si="9"/>
        <v/>
      </c>
    </row>
    <row r="23" spans="1:30" ht="13.5" customHeight="1">
      <c r="A23" s="162" t="s">
        <v>597</v>
      </c>
      <c r="B23" s="469">
        <f t="shared" si="10"/>
        <v>30</v>
      </c>
      <c r="C23" s="469">
        <f t="shared" si="11"/>
        <v>13</v>
      </c>
      <c r="D23" s="529"/>
      <c r="E23" s="529"/>
      <c r="F23" s="529"/>
      <c r="G23" s="529"/>
      <c r="H23" s="529"/>
      <c r="I23" s="529"/>
      <c r="J23" s="529"/>
      <c r="K23" s="529"/>
      <c r="L23" s="529">
        <v>9</v>
      </c>
      <c r="M23" s="529">
        <v>4</v>
      </c>
      <c r="N23" s="529"/>
      <c r="O23" s="529"/>
      <c r="P23" s="529">
        <v>21</v>
      </c>
      <c r="Q23" s="529">
        <v>9</v>
      </c>
      <c r="R23" s="529"/>
      <c r="S23" s="529"/>
      <c r="T23" s="529"/>
      <c r="U23" s="529"/>
      <c r="W23" s="446" t="str">
        <f t="shared" si="2"/>
        <v/>
      </c>
      <c r="X23" s="446" t="str">
        <f t="shared" si="3"/>
        <v/>
      </c>
      <c r="Y23" s="446" t="str">
        <f t="shared" si="4"/>
        <v/>
      </c>
      <c r="Z23" s="446" t="str">
        <f t="shared" si="5"/>
        <v/>
      </c>
      <c r="AA23" s="446" t="str">
        <f t="shared" si="6"/>
        <v/>
      </c>
      <c r="AB23" s="446" t="str">
        <f t="shared" si="7"/>
        <v/>
      </c>
      <c r="AC23" s="446" t="str">
        <f t="shared" si="8"/>
        <v/>
      </c>
      <c r="AD23" s="446" t="str">
        <f t="shared" si="9"/>
        <v/>
      </c>
    </row>
    <row r="24" spans="1:30" ht="13.5" customHeight="1">
      <c r="A24" s="162" t="s">
        <v>598</v>
      </c>
      <c r="B24" s="469">
        <f t="shared" si="10"/>
        <v>46</v>
      </c>
      <c r="C24" s="469">
        <f t="shared" si="11"/>
        <v>19</v>
      </c>
      <c r="D24" s="529"/>
      <c r="E24" s="529"/>
      <c r="F24" s="529"/>
      <c r="G24" s="529"/>
      <c r="H24" s="529"/>
      <c r="I24" s="529"/>
      <c r="J24" s="529"/>
      <c r="K24" s="529"/>
      <c r="L24" s="529">
        <v>30</v>
      </c>
      <c r="M24" s="529">
        <v>12</v>
      </c>
      <c r="N24" s="529"/>
      <c r="O24" s="529"/>
      <c r="P24" s="529">
        <v>16</v>
      </c>
      <c r="Q24" s="529">
        <v>7</v>
      </c>
      <c r="R24" s="529"/>
      <c r="S24" s="529"/>
      <c r="T24" s="529"/>
      <c r="U24" s="529"/>
      <c r="W24" s="446" t="str">
        <f t="shared" si="2"/>
        <v/>
      </c>
      <c r="X24" s="446" t="str">
        <f t="shared" si="3"/>
        <v/>
      </c>
      <c r="Y24" s="446" t="str">
        <f t="shared" si="4"/>
        <v/>
      </c>
      <c r="Z24" s="446" t="str">
        <f t="shared" si="5"/>
        <v/>
      </c>
      <c r="AA24" s="446" t="str">
        <f t="shared" si="6"/>
        <v/>
      </c>
      <c r="AB24" s="446" t="str">
        <f t="shared" si="7"/>
        <v/>
      </c>
      <c r="AC24" s="446" t="str">
        <f t="shared" si="8"/>
        <v/>
      </c>
      <c r="AD24" s="446" t="str">
        <f t="shared" si="9"/>
        <v/>
      </c>
    </row>
    <row r="25" spans="1:30" ht="13.5" customHeight="1">
      <c r="A25" s="162" t="s">
        <v>599</v>
      </c>
      <c r="B25" s="469">
        <f t="shared" si="10"/>
        <v>36</v>
      </c>
      <c r="C25" s="469">
        <f t="shared" si="11"/>
        <v>16</v>
      </c>
      <c r="D25" s="529"/>
      <c r="E25" s="529"/>
      <c r="F25" s="529"/>
      <c r="G25" s="529"/>
      <c r="H25" s="529"/>
      <c r="I25" s="529"/>
      <c r="J25" s="529"/>
      <c r="K25" s="529"/>
      <c r="L25" s="529">
        <v>13</v>
      </c>
      <c r="M25" s="529">
        <v>5</v>
      </c>
      <c r="N25" s="529"/>
      <c r="O25" s="529"/>
      <c r="P25" s="529">
        <v>23</v>
      </c>
      <c r="Q25" s="529">
        <v>11</v>
      </c>
      <c r="R25" s="529"/>
      <c r="S25" s="529"/>
      <c r="T25" s="529"/>
      <c r="U25" s="529"/>
      <c r="W25" s="446" t="str">
        <f t="shared" si="2"/>
        <v/>
      </c>
      <c r="X25" s="446" t="str">
        <f t="shared" si="3"/>
        <v/>
      </c>
      <c r="Y25" s="446" t="str">
        <f t="shared" si="4"/>
        <v/>
      </c>
      <c r="Z25" s="446" t="str">
        <f t="shared" si="5"/>
        <v/>
      </c>
      <c r="AA25" s="446" t="str">
        <f t="shared" si="6"/>
        <v/>
      </c>
      <c r="AB25" s="446" t="str">
        <f t="shared" si="7"/>
        <v/>
      </c>
      <c r="AC25" s="446" t="str">
        <f t="shared" si="8"/>
        <v/>
      </c>
      <c r="AD25" s="446" t="str">
        <f t="shared" si="9"/>
        <v/>
      </c>
    </row>
    <row r="26" spans="1:30" ht="13.5" customHeight="1">
      <c r="A26" s="162" t="s">
        <v>600</v>
      </c>
      <c r="B26" s="469">
        <f t="shared" si="10"/>
        <v>23</v>
      </c>
      <c r="C26" s="469">
        <f t="shared" si="11"/>
        <v>6</v>
      </c>
      <c r="D26" s="529"/>
      <c r="E26" s="529"/>
      <c r="F26" s="529"/>
      <c r="G26" s="529"/>
      <c r="H26" s="529"/>
      <c r="I26" s="529"/>
      <c r="J26" s="529"/>
      <c r="K26" s="529"/>
      <c r="L26" s="529">
        <v>8</v>
      </c>
      <c r="M26" s="529">
        <v>4</v>
      </c>
      <c r="N26" s="529"/>
      <c r="O26" s="529"/>
      <c r="P26" s="529">
        <v>15</v>
      </c>
      <c r="Q26" s="529">
        <v>2</v>
      </c>
      <c r="R26" s="529"/>
      <c r="S26" s="529"/>
      <c r="T26" s="529"/>
      <c r="U26" s="529"/>
      <c r="W26" s="446" t="str">
        <f t="shared" si="2"/>
        <v/>
      </c>
      <c r="X26" s="446" t="str">
        <f t="shared" si="3"/>
        <v/>
      </c>
      <c r="Y26" s="446" t="str">
        <f t="shared" si="4"/>
        <v/>
      </c>
      <c r="Z26" s="446" t="str">
        <f t="shared" si="5"/>
        <v/>
      </c>
      <c r="AA26" s="446" t="str">
        <f t="shared" si="6"/>
        <v/>
      </c>
      <c r="AB26" s="446" t="str">
        <f t="shared" si="7"/>
        <v/>
      </c>
      <c r="AC26" s="446" t="str">
        <f t="shared" si="8"/>
        <v/>
      </c>
      <c r="AD26" s="446" t="str">
        <f t="shared" si="9"/>
        <v/>
      </c>
    </row>
    <row r="27" spans="1:30" ht="13.5" customHeight="1">
      <c r="A27" s="162" t="s">
        <v>601</v>
      </c>
      <c r="B27" s="469">
        <f t="shared" si="10"/>
        <v>16</v>
      </c>
      <c r="C27" s="469">
        <f t="shared" si="11"/>
        <v>4</v>
      </c>
      <c r="D27" s="529"/>
      <c r="E27" s="529"/>
      <c r="F27" s="529"/>
      <c r="G27" s="529"/>
      <c r="H27" s="529"/>
      <c r="I27" s="529"/>
      <c r="J27" s="529"/>
      <c r="K27" s="529"/>
      <c r="L27" s="529">
        <v>9</v>
      </c>
      <c r="M27" s="529">
        <v>3</v>
      </c>
      <c r="N27" s="529"/>
      <c r="O27" s="529"/>
      <c r="P27" s="529">
        <v>7</v>
      </c>
      <c r="Q27" s="529">
        <v>1</v>
      </c>
      <c r="R27" s="529"/>
      <c r="S27" s="529"/>
      <c r="T27" s="529"/>
      <c r="U27" s="529"/>
      <c r="W27" s="446" t="str">
        <f t="shared" si="2"/>
        <v/>
      </c>
      <c r="X27" s="446" t="str">
        <f t="shared" si="3"/>
        <v/>
      </c>
      <c r="Y27" s="446" t="str">
        <f t="shared" si="4"/>
        <v/>
      </c>
      <c r="Z27" s="446" t="str">
        <f t="shared" si="5"/>
        <v/>
      </c>
      <c r="AA27" s="446" t="str">
        <f t="shared" si="6"/>
        <v/>
      </c>
      <c r="AB27" s="446" t="str">
        <f t="shared" si="7"/>
        <v/>
      </c>
      <c r="AC27" s="446" t="str">
        <f t="shared" si="8"/>
        <v/>
      </c>
      <c r="AD27" s="446" t="str">
        <f t="shared" si="9"/>
        <v/>
      </c>
    </row>
    <row r="28" spans="1:30" ht="13.5" customHeight="1">
      <c r="A28" s="162" t="s">
        <v>602</v>
      </c>
      <c r="B28" s="469">
        <f t="shared" si="10"/>
        <v>18</v>
      </c>
      <c r="C28" s="469">
        <f t="shared" si="11"/>
        <v>11</v>
      </c>
      <c r="D28" s="529"/>
      <c r="E28" s="529"/>
      <c r="F28" s="529"/>
      <c r="G28" s="529"/>
      <c r="H28" s="529"/>
      <c r="I28" s="529"/>
      <c r="J28" s="529"/>
      <c r="K28" s="529"/>
      <c r="L28" s="529">
        <v>7</v>
      </c>
      <c r="M28" s="529">
        <v>2</v>
      </c>
      <c r="N28" s="529"/>
      <c r="O28" s="529"/>
      <c r="P28" s="529">
        <v>11</v>
      </c>
      <c r="Q28" s="529">
        <v>9</v>
      </c>
      <c r="R28" s="529"/>
      <c r="S28" s="529"/>
      <c r="T28" s="529"/>
      <c r="U28" s="529"/>
      <c r="W28" s="446" t="str">
        <f t="shared" si="2"/>
        <v/>
      </c>
      <c r="X28" s="446" t="str">
        <f t="shared" si="3"/>
        <v/>
      </c>
      <c r="Y28" s="446" t="str">
        <f t="shared" si="4"/>
        <v/>
      </c>
      <c r="Z28" s="446" t="str">
        <f t="shared" si="5"/>
        <v/>
      </c>
      <c r="AA28" s="446" t="str">
        <f t="shared" si="6"/>
        <v/>
      </c>
      <c r="AB28" s="446" t="str">
        <f t="shared" si="7"/>
        <v/>
      </c>
      <c r="AC28" s="446" t="str">
        <f t="shared" si="8"/>
        <v/>
      </c>
      <c r="AD28" s="446" t="str">
        <f t="shared" si="9"/>
        <v/>
      </c>
    </row>
    <row r="29" spans="1:30" ht="13.5" customHeight="1">
      <c r="A29" s="162" t="s">
        <v>603</v>
      </c>
      <c r="B29" s="469">
        <f t="shared" si="10"/>
        <v>3</v>
      </c>
      <c r="C29" s="469">
        <f t="shared" si="11"/>
        <v>0</v>
      </c>
      <c r="D29" s="531"/>
      <c r="E29" s="531"/>
      <c r="F29" s="531"/>
      <c r="G29" s="531"/>
      <c r="H29" s="531"/>
      <c r="I29" s="531"/>
      <c r="J29" s="531"/>
      <c r="K29" s="531"/>
      <c r="L29" s="531">
        <v>2</v>
      </c>
      <c r="M29" s="531">
        <v>0</v>
      </c>
      <c r="N29" s="531"/>
      <c r="O29" s="531"/>
      <c r="P29" s="531">
        <v>1</v>
      </c>
      <c r="Q29" s="531">
        <v>0</v>
      </c>
      <c r="R29" s="531"/>
      <c r="S29" s="531"/>
      <c r="T29" s="531"/>
      <c r="U29" s="531"/>
      <c r="W29" s="446" t="str">
        <f t="shared" si="2"/>
        <v/>
      </c>
      <c r="X29" s="446" t="str">
        <f t="shared" si="3"/>
        <v/>
      </c>
      <c r="Y29" s="446" t="str">
        <f t="shared" si="4"/>
        <v/>
      </c>
      <c r="Z29" s="446" t="str">
        <f t="shared" si="5"/>
        <v/>
      </c>
      <c r="AA29" s="446" t="str">
        <f t="shared" si="6"/>
        <v/>
      </c>
      <c r="AB29" s="446" t="str">
        <f t="shared" si="7"/>
        <v/>
      </c>
      <c r="AC29" s="446" t="str">
        <f t="shared" si="8"/>
        <v/>
      </c>
      <c r="AD29" s="446" t="str">
        <f t="shared" si="9"/>
        <v/>
      </c>
    </row>
    <row r="30" spans="1:30" ht="13.5" customHeight="1">
      <c r="A30" s="158" t="s">
        <v>604</v>
      </c>
      <c r="B30" s="469">
        <f t="shared" si="10"/>
        <v>0</v>
      </c>
      <c r="C30" s="469">
        <f t="shared" si="11"/>
        <v>0</v>
      </c>
      <c r="D30" s="530"/>
      <c r="E30" s="530"/>
      <c r="F30" s="530"/>
      <c r="G30" s="530"/>
      <c r="H30" s="530"/>
      <c r="I30" s="530"/>
      <c r="J30" s="530"/>
      <c r="K30" s="530"/>
      <c r="L30" s="530"/>
      <c r="M30" s="530"/>
      <c r="N30" s="530"/>
      <c r="O30" s="530"/>
      <c r="P30" s="530"/>
      <c r="Q30" s="530"/>
      <c r="R30" s="530"/>
      <c r="S30" s="530"/>
      <c r="T30" s="530"/>
      <c r="U30" s="530"/>
      <c r="W30" s="446" t="str">
        <f t="shared" si="2"/>
        <v/>
      </c>
      <c r="X30" s="446" t="str">
        <f t="shared" si="3"/>
        <v/>
      </c>
      <c r="Y30" s="446" t="str">
        <f t="shared" si="4"/>
        <v/>
      </c>
      <c r="Z30" s="446" t="str">
        <f t="shared" si="5"/>
        <v/>
      </c>
      <c r="AA30" s="446" t="str">
        <f t="shared" si="6"/>
        <v/>
      </c>
      <c r="AB30" s="446" t="str">
        <f t="shared" si="7"/>
        <v/>
      </c>
      <c r="AC30" s="446" t="str">
        <f t="shared" si="8"/>
        <v/>
      </c>
      <c r="AD30" s="446" t="str">
        <f t="shared" si="9"/>
        <v/>
      </c>
    </row>
    <row r="31" spans="1:30" ht="13.5" customHeight="1">
      <c r="A31" s="187" t="s">
        <v>114</v>
      </c>
      <c r="B31" s="469">
        <f t="shared" si="10"/>
        <v>0</v>
      </c>
      <c r="C31" s="469">
        <f t="shared" si="11"/>
        <v>0</v>
      </c>
      <c r="D31" s="532"/>
      <c r="E31" s="532"/>
      <c r="F31" s="532"/>
      <c r="G31" s="532"/>
      <c r="H31" s="532"/>
      <c r="I31" s="532"/>
      <c r="J31" s="532"/>
      <c r="K31" s="532"/>
      <c r="L31" s="532"/>
      <c r="M31" s="532"/>
      <c r="N31" s="532"/>
      <c r="O31" s="532"/>
      <c r="P31" s="532"/>
      <c r="Q31" s="532"/>
      <c r="R31" s="532"/>
      <c r="S31" s="532"/>
      <c r="T31" s="532"/>
      <c r="U31" s="532"/>
      <c r="W31" s="446" t="str">
        <f t="shared" si="2"/>
        <v/>
      </c>
      <c r="X31" s="446" t="str">
        <f t="shared" si="3"/>
        <v/>
      </c>
      <c r="Y31" s="446" t="str">
        <f t="shared" si="4"/>
        <v/>
      </c>
      <c r="Z31" s="446" t="str">
        <f t="shared" si="5"/>
        <v/>
      </c>
      <c r="AA31" s="446" t="str">
        <f t="shared" si="6"/>
        <v/>
      </c>
      <c r="AB31" s="446" t="str">
        <f t="shared" si="7"/>
        <v/>
      </c>
      <c r="AC31" s="446" t="str">
        <f t="shared" si="8"/>
        <v/>
      </c>
      <c r="AD31" s="446" t="str">
        <f t="shared" si="9"/>
        <v/>
      </c>
    </row>
    <row r="32" spans="1:30" ht="13.5" customHeight="1">
      <c r="A32" s="158" t="s">
        <v>115</v>
      </c>
      <c r="B32" s="469">
        <f t="shared" si="10"/>
        <v>1</v>
      </c>
      <c r="C32" s="469">
        <f t="shared" si="11"/>
        <v>0</v>
      </c>
      <c r="D32" s="530"/>
      <c r="E32" s="530"/>
      <c r="F32" s="530"/>
      <c r="G32" s="530"/>
      <c r="H32" s="530"/>
      <c r="I32" s="530"/>
      <c r="J32" s="530">
        <v>1</v>
      </c>
      <c r="K32" s="530"/>
      <c r="L32" s="530"/>
      <c r="M32" s="530"/>
      <c r="N32" s="530"/>
      <c r="O32" s="530"/>
      <c r="P32" s="530"/>
      <c r="Q32" s="530"/>
      <c r="R32" s="530"/>
      <c r="S32" s="530"/>
      <c r="T32" s="530"/>
      <c r="U32" s="530"/>
      <c r="W32" s="446" t="str">
        <f t="shared" si="2"/>
        <v/>
      </c>
      <c r="X32" s="446" t="str">
        <f t="shared" si="3"/>
        <v/>
      </c>
      <c r="Y32" s="446" t="str">
        <f t="shared" si="4"/>
        <v/>
      </c>
      <c r="Z32" s="446" t="str">
        <f t="shared" si="5"/>
        <v/>
      </c>
      <c r="AA32" s="446" t="str">
        <f t="shared" si="6"/>
        <v/>
      </c>
      <c r="AB32" s="446" t="str">
        <f t="shared" si="7"/>
        <v/>
      </c>
      <c r="AC32" s="446" t="str">
        <f t="shared" si="8"/>
        <v/>
      </c>
      <c r="AD32" s="446" t="str">
        <f t="shared" si="9"/>
        <v/>
      </c>
    </row>
    <row r="33" spans="1:30" ht="13.5" customHeight="1">
      <c r="A33" s="188" t="s">
        <v>605</v>
      </c>
      <c r="B33" s="470">
        <f t="shared" si="10"/>
        <v>3</v>
      </c>
      <c r="C33" s="470">
        <f t="shared" si="11"/>
        <v>1</v>
      </c>
      <c r="D33" s="533"/>
      <c r="E33" s="533"/>
      <c r="F33" s="533"/>
      <c r="G33" s="533"/>
      <c r="H33" s="533"/>
      <c r="I33" s="533"/>
      <c r="J33" s="533">
        <v>1</v>
      </c>
      <c r="K33" s="533">
        <v>0</v>
      </c>
      <c r="L33" s="533"/>
      <c r="M33" s="533"/>
      <c r="N33" s="533"/>
      <c r="O33" s="533"/>
      <c r="P33" s="533">
        <v>2</v>
      </c>
      <c r="Q33" s="533">
        <v>1</v>
      </c>
      <c r="R33" s="533"/>
      <c r="S33" s="533"/>
      <c r="T33" s="533"/>
      <c r="U33" s="533"/>
      <c r="W33" s="446" t="str">
        <f t="shared" si="2"/>
        <v/>
      </c>
      <c r="X33" s="446" t="str">
        <f t="shared" si="3"/>
        <v/>
      </c>
      <c r="Y33" s="446" t="str">
        <f t="shared" si="4"/>
        <v/>
      </c>
      <c r="Z33" s="446" t="str">
        <f t="shared" si="5"/>
        <v/>
      </c>
      <c r="AA33" s="446" t="str">
        <f t="shared" si="6"/>
        <v/>
      </c>
      <c r="AB33" s="446" t="str">
        <f t="shared" si="7"/>
        <v/>
      </c>
      <c r="AC33" s="446" t="str">
        <f t="shared" si="8"/>
        <v/>
      </c>
      <c r="AD33" s="446" t="str">
        <f t="shared" si="9"/>
        <v/>
      </c>
    </row>
    <row r="34" spans="1:30" ht="7.5" customHeight="1">
      <c r="A34" s="4"/>
      <c r="B34" s="4"/>
      <c r="C34" s="4"/>
      <c r="D34" s="4"/>
      <c r="E34" s="4"/>
      <c r="F34" s="4"/>
      <c r="G34" s="4"/>
      <c r="H34" s="4"/>
      <c r="I34" s="4"/>
      <c r="J34" s="4"/>
      <c r="K34" s="4"/>
      <c r="L34" s="4"/>
      <c r="M34" s="4"/>
      <c r="N34" s="4"/>
      <c r="O34" s="4"/>
      <c r="P34" s="4"/>
      <c r="Q34" s="4"/>
      <c r="R34" s="4"/>
      <c r="S34" s="4"/>
      <c r="T34" s="4"/>
      <c r="U34" s="4"/>
    </row>
    <row r="35" spans="1:30" ht="13.5" customHeight="1">
      <c r="A35" s="356"/>
      <c r="B35" s="316"/>
      <c r="C35" s="316"/>
      <c r="D35" s="316"/>
      <c r="E35" s="316"/>
      <c r="F35" s="316"/>
      <c r="G35" s="316"/>
      <c r="H35" s="349"/>
      <c r="I35" s="349"/>
      <c r="J35" s="324"/>
      <c r="K35" s="324"/>
      <c r="L35" s="278"/>
      <c r="M35" s="349"/>
      <c r="N35" s="349"/>
      <c r="O35" s="349"/>
      <c r="P35" s="693" t="s">
        <v>1512</v>
      </c>
      <c r="Q35" s="693"/>
      <c r="R35" s="693"/>
      <c r="S35" s="693"/>
      <c r="T35" s="693"/>
      <c r="U35" s="693"/>
    </row>
    <row r="36" spans="1:30" ht="13.5" customHeight="1">
      <c r="A36" s="357" t="s">
        <v>235</v>
      </c>
      <c r="B36" s="316"/>
      <c r="C36" s="316"/>
      <c r="D36" s="316"/>
      <c r="E36" s="316"/>
      <c r="F36" s="316"/>
      <c r="G36" s="316"/>
      <c r="H36" s="316"/>
      <c r="I36" s="316"/>
      <c r="J36" s="324"/>
      <c r="K36" s="324"/>
      <c r="L36" s="278"/>
      <c r="M36" s="358"/>
      <c r="N36" s="358"/>
      <c r="O36" s="358"/>
      <c r="P36" s="694" t="s">
        <v>236</v>
      </c>
      <c r="Q36" s="694"/>
      <c r="R36" s="694"/>
      <c r="S36" s="694"/>
      <c r="T36" s="694"/>
      <c r="U36" s="694"/>
    </row>
    <row r="37" spans="1:30" ht="13.5" customHeight="1">
      <c r="A37" s="357"/>
      <c r="B37" s="316"/>
      <c r="C37" s="316"/>
      <c r="D37" s="316"/>
      <c r="E37" s="316"/>
      <c r="F37" s="316"/>
      <c r="G37" s="316"/>
      <c r="H37" s="316"/>
      <c r="I37" s="316"/>
      <c r="J37" s="324"/>
      <c r="K37" s="324"/>
      <c r="L37" s="278"/>
      <c r="M37" s="359"/>
      <c r="N37" s="359"/>
      <c r="O37" s="359"/>
      <c r="P37" s="693"/>
      <c r="Q37" s="693"/>
      <c r="R37" s="693"/>
      <c r="S37" s="693"/>
      <c r="T37" s="693"/>
      <c r="U37" s="693"/>
    </row>
    <row r="38" spans="1:30" ht="15.75">
      <c r="A38" s="357"/>
      <c r="B38" s="316"/>
      <c r="C38" s="316"/>
      <c r="D38" s="316"/>
      <c r="E38" s="316"/>
      <c r="F38" s="316"/>
      <c r="G38" s="316"/>
      <c r="H38" s="316"/>
      <c r="I38" s="316"/>
      <c r="J38" s="324"/>
      <c r="K38" s="324"/>
      <c r="L38" s="278"/>
      <c r="M38" s="324"/>
      <c r="N38" s="324"/>
      <c r="O38" s="324"/>
      <c r="P38" s="324"/>
      <c r="Q38" s="278"/>
      <c r="R38" s="278"/>
      <c r="S38" s="360"/>
      <c r="T38" s="361"/>
      <c r="U38" s="361"/>
    </row>
    <row r="39" spans="1:30" ht="15.75">
      <c r="A39" s="357"/>
      <c r="B39" s="316"/>
      <c r="C39" s="316"/>
      <c r="D39" s="316"/>
      <c r="E39" s="316"/>
      <c r="F39" s="316"/>
      <c r="G39" s="316"/>
      <c r="H39" s="316"/>
      <c r="I39" s="316"/>
      <c r="J39" s="324"/>
      <c r="K39" s="324"/>
      <c r="L39" s="278"/>
      <c r="M39" s="324"/>
      <c r="N39" s="324"/>
      <c r="O39" s="324"/>
      <c r="P39" s="324"/>
      <c r="Q39" s="278"/>
      <c r="R39" s="278"/>
      <c r="S39" s="360"/>
      <c r="T39" s="361"/>
      <c r="U39" s="361"/>
    </row>
    <row r="40" spans="1:30" ht="15" customHeight="1">
      <c r="A40" s="363" t="s">
        <v>1510</v>
      </c>
      <c r="B40" s="316"/>
      <c r="C40" s="316"/>
      <c r="D40" s="316"/>
      <c r="E40" s="316"/>
      <c r="F40" s="316"/>
      <c r="G40" s="316"/>
      <c r="H40" s="316"/>
      <c r="I40" s="316"/>
      <c r="J40" s="349"/>
      <c r="K40" s="349"/>
      <c r="L40" s="278"/>
      <c r="M40" s="349"/>
      <c r="N40" s="349"/>
      <c r="O40" s="349"/>
      <c r="P40" s="695" t="s">
        <v>1509</v>
      </c>
      <c r="Q40" s="695"/>
      <c r="R40" s="695"/>
      <c r="S40" s="695"/>
      <c r="T40" s="695"/>
      <c r="U40" s="695"/>
    </row>
    <row r="41" spans="1:30" ht="15">
      <c r="A41" s="5"/>
      <c r="B41" s="4"/>
      <c r="C41" s="4"/>
      <c r="D41" s="4"/>
      <c r="E41" s="4"/>
      <c r="F41" s="4"/>
      <c r="G41" s="4"/>
      <c r="H41" s="4"/>
      <c r="I41" s="4"/>
      <c r="J41" s="8"/>
      <c r="K41" s="8"/>
      <c r="L41" s="8"/>
      <c r="M41" s="8"/>
      <c r="N41" s="8"/>
      <c r="O41" s="8"/>
      <c r="P41" s="8"/>
      <c r="Q41" s="8"/>
      <c r="R41" s="8"/>
      <c r="S41" s="8"/>
      <c r="T41" s="8"/>
      <c r="U41" s="8"/>
    </row>
    <row r="42" spans="1:30" ht="15">
      <c r="A42" s="10"/>
      <c r="B42" s="4"/>
      <c r="C42" s="4"/>
      <c r="D42" s="4"/>
      <c r="E42" s="4"/>
      <c r="F42" s="4"/>
      <c r="G42" s="4"/>
      <c r="H42" s="4"/>
      <c r="I42" s="4"/>
      <c r="J42" s="9"/>
      <c r="K42" s="9"/>
      <c r="L42" s="9"/>
      <c r="M42" s="9"/>
      <c r="N42" s="9"/>
      <c r="O42" s="9"/>
      <c r="P42" s="9"/>
      <c r="Q42" s="9"/>
      <c r="R42" s="9"/>
      <c r="S42" s="8"/>
      <c r="T42" s="8"/>
      <c r="U42" s="8"/>
    </row>
  </sheetData>
  <sheetProtection password="A6D1" sheet="1"/>
  <mergeCells count="19">
    <mergeCell ref="P35:U35"/>
    <mergeCell ref="P36:U36"/>
    <mergeCell ref="P40:U40"/>
    <mergeCell ref="U7:U9"/>
    <mergeCell ref="Q7:Q9"/>
    <mergeCell ref="S7:S9"/>
    <mergeCell ref="P37:U37"/>
    <mergeCell ref="B1:M1"/>
    <mergeCell ref="B2:M2"/>
    <mergeCell ref="G7:G9"/>
    <mergeCell ref="C6:E6"/>
    <mergeCell ref="I7:I9"/>
    <mergeCell ref="M7:M9"/>
    <mergeCell ref="E8:E9"/>
    <mergeCell ref="K7:K9"/>
    <mergeCell ref="D7:E7"/>
    <mergeCell ref="J6:U6"/>
    <mergeCell ref="N7:N9"/>
    <mergeCell ref="O7:O9"/>
  </mergeCells>
  <phoneticPr fontId="0" type="noConversion"/>
  <dataValidations count="2">
    <dataValidation type="whole" allowBlank="1" showInputMessage="1" showErrorMessage="1" errorTitle="Nhập sai" error="Nhập sai dữ liệu" sqref="B11:U11">
      <formula1>0</formula1>
      <formula2>100000000</formula2>
    </dataValidation>
    <dataValidation type="whole" allowBlank="1" showInputMessage="1" showErrorMessage="1" errorTitle="Lỗi" error="Chỉ được nhập số!" promptTitle="Nhập sô!" prompt="Nhập số liệu" sqref="B12:U33">
      <formula1>0</formula1>
      <formula2>9999999</formula2>
    </dataValidation>
  </dataValidations>
  <pageMargins left="0.71" right="0.25" top="0.25" bottom="0" header="0.25" footer="0.26"/>
  <pageSetup paperSize="9" orientation="landscape" horizontalDpi="4294967292"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Y30"/>
  <sheetViews>
    <sheetView workbookViewId="0">
      <selection activeCell="J21" sqref="J21:M21"/>
    </sheetView>
  </sheetViews>
  <sheetFormatPr defaultRowHeight="12.75"/>
  <cols>
    <col min="1" max="1" width="29" customWidth="1"/>
    <col min="2" max="12" width="8.5703125" customWidth="1"/>
    <col min="13" max="13" width="8.28515625" customWidth="1"/>
  </cols>
  <sheetData>
    <row r="1" spans="1:25" s="6" customFormat="1" ht="20.25" customHeight="1">
      <c r="A1" s="364" t="s">
        <v>1406</v>
      </c>
      <c r="B1" s="654" t="s">
        <v>1407</v>
      </c>
      <c r="C1" s="654"/>
      <c r="D1" s="654"/>
      <c r="E1" s="654"/>
      <c r="F1" s="654"/>
      <c r="G1" s="654"/>
      <c r="H1" s="654"/>
      <c r="I1" s="654"/>
      <c r="J1" s="335" t="s">
        <v>1402</v>
      </c>
      <c r="K1" s="324"/>
      <c r="L1" s="324"/>
      <c r="M1" s="335"/>
      <c r="N1" s="696"/>
      <c r="O1" s="696"/>
      <c r="P1" s="696"/>
      <c r="Q1" s="696"/>
      <c r="R1" s="696"/>
      <c r="S1" s="696"/>
      <c r="T1" s="696"/>
      <c r="U1" s="697"/>
      <c r="V1" s="697"/>
      <c r="W1" s="698"/>
      <c r="X1" s="698"/>
      <c r="Y1" s="2"/>
    </row>
    <row r="2" spans="1:25" s="6" customFormat="1" ht="14.25" customHeight="1">
      <c r="A2" s="34" t="s">
        <v>110</v>
      </c>
      <c r="B2" s="656" t="s">
        <v>71</v>
      </c>
      <c r="C2" s="656"/>
      <c r="D2" s="656"/>
      <c r="E2" s="656"/>
      <c r="F2" s="656"/>
      <c r="G2" s="656"/>
      <c r="H2" s="656"/>
      <c r="I2" s="656"/>
      <c r="J2" s="365" t="str">
        <f>Bia!C10</f>
        <v>Tr.CĐ Kỹ thuật Lý Tự Trọng TP HCM</v>
      </c>
      <c r="K2" s="328"/>
      <c r="L2" s="328"/>
      <c r="M2" s="328"/>
      <c r="N2" s="699"/>
      <c r="O2" s="700"/>
      <c r="P2" s="700"/>
      <c r="Q2" s="700"/>
      <c r="R2" s="700"/>
      <c r="S2" s="700"/>
      <c r="T2"/>
      <c r="U2" s="697"/>
      <c r="V2" s="697"/>
      <c r="W2" s="701"/>
      <c r="X2" s="701"/>
      <c r="Y2" s="2"/>
    </row>
    <row r="3" spans="1:25" s="6" customFormat="1" ht="14.25" customHeight="1">
      <c r="A3" s="34" t="s">
        <v>111</v>
      </c>
      <c r="B3" s="354"/>
      <c r="C3" s="354"/>
      <c r="D3" s="354"/>
      <c r="E3" s="354"/>
      <c r="F3" s="354"/>
      <c r="G3" s="354"/>
      <c r="H3" s="354"/>
      <c r="I3" s="354"/>
      <c r="J3" s="353"/>
      <c r="K3" s="337"/>
      <c r="L3" s="324"/>
      <c r="M3" s="324"/>
      <c r="N3" s="18"/>
      <c r="O3" s="11"/>
      <c r="P3" s="11"/>
      <c r="Q3" s="11"/>
      <c r="R3" s="11"/>
      <c r="S3" s="11"/>
      <c r="T3"/>
      <c r="U3" s="16"/>
      <c r="V3" s="16"/>
      <c r="W3" s="17"/>
      <c r="X3" s="17"/>
      <c r="Y3" s="2"/>
    </row>
    <row r="4" spans="1:25" s="6" customFormat="1" ht="14.25" customHeight="1">
      <c r="A4" s="34" t="s">
        <v>112</v>
      </c>
      <c r="B4" s="354"/>
      <c r="C4" s="354"/>
      <c r="D4" s="354"/>
      <c r="E4" s="354"/>
      <c r="F4" s="354"/>
      <c r="G4" s="354"/>
      <c r="H4" s="354"/>
      <c r="I4" s="354"/>
      <c r="J4" s="353"/>
      <c r="K4" s="337"/>
      <c r="L4" s="324"/>
      <c r="M4" s="324"/>
      <c r="N4" s="18"/>
      <c r="O4" s="11"/>
      <c r="P4" s="11"/>
      <c r="Q4" s="11"/>
      <c r="R4" s="11"/>
      <c r="S4" s="11"/>
      <c r="T4"/>
      <c r="U4" s="16"/>
      <c r="V4" s="16"/>
      <c r="W4" s="17"/>
      <c r="X4" s="17"/>
      <c r="Y4" s="2"/>
    </row>
    <row r="5" spans="1:25" s="6" customFormat="1" ht="14.25" customHeight="1">
      <c r="A5" s="366" t="s">
        <v>573</v>
      </c>
      <c r="B5" s="324"/>
      <c r="C5" s="324"/>
      <c r="D5" s="324"/>
      <c r="E5" s="324"/>
      <c r="F5" s="324"/>
      <c r="G5" s="324"/>
      <c r="H5" s="324"/>
      <c r="I5" s="324"/>
      <c r="J5" s="324"/>
      <c r="K5" s="324"/>
      <c r="L5" s="324"/>
      <c r="M5" s="324"/>
      <c r="N5" s="18"/>
      <c r="O5" s="11"/>
      <c r="P5" s="11"/>
      <c r="Q5" s="11"/>
      <c r="R5" s="11"/>
      <c r="S5" s="11"/>
      <c r="T5"/>
      <c r="U5" s="16"/>
      <c r="V5" s="16"/>
      <c r="W5" s="17"/>
      <c r="X5" s="17"/>
      <c r="Y5" s="2"/>
    </row>
    <row r="6" spans="1:25" ht="13.5" customHeight="1">
      <c r="A6" s="367"/>
      <c r="B6" s="302" t="s">
        <v>146</v>
      </c>
      <c r="C6" s="368" t="s">
        <v>185</v>
      </c>
      <c r="D6" s="369"/>
      <c r="E6" s="370"/>
      <c r="F6" s="703" t="s">
        <v>165</v>
      </c>
      <c r="G6" s="704"/>
      <c r="H6" s="704"/>
      <c r="I6" s="704"/>
      <c r="J6" s="704"/>
      <c r="K6" s="704"/>
      <c r="L6" s="704"/>
      <c r="M6" s="705"/>
      <c r="U6" s="706"/>
      <c r="V6" s="706"/>
      <c r="W6" s="707"/>
      <c r="X6" s="707"/>
      <c r="Y6" s="2"/>
    </row>
    <row r="7" spans="1:25" ht="13.5" customHeight="1">
      <c r="A7" s="371"/>
      <c r="B7" s="372" t="s">
        <v>555</v>
      </c>
      <c r="C7" s="710" t="s">
        <v>184</v>
      </c>
      <c r="D7" s="711"/>
      <c r="E7" s="712"/>
      <c r="F7" s="302" t="s">
        <v>153</v>
      </c>
      <c r="G7" s="302" t="s">
        <v>155</v>
      </c>
      <c r="H7" s="302" t="s">
        <v>161</v>
      </c>
      <c r="I7" s="373" t="s">
        <v>158</v>
      </c>
      <c r="J7" s="373" t="s">
        <v>163</v>
      </c>
      <c r="K7" s="373" t="s">
        <v>166</v>
      </c>
      <c r="L7" s="373" t="s">
        <v>150</v>
      </c>
      <c r="M7" s="373"/>
      <c r="N7" s="3"/>
      <c r="O7" s="3"/>
      <c r="P7" s="3"/>
      <c r="Q7" s="3"/>
      <c r="R7" s="3"/>
      <c r="U7" s="2"/>
      <c r="V7" s="2"/>
      <c r="W7" s="2"/>
      <c r="X7" s="2"/>
      <c r="Y7" s="2"/>
    </row>
    <row r="8" spans="1:25" ht="13.5" customHeight="1">
      <c r="A8" s="371"/>
      <c r="B8" s="372" t="s">
        <v>557</v>
      </c>
      <c r="C8" s="374" t="s">
        <v>160</v>
      </c>
      <c r="D8" s="375" t="s">
        <v>555</v>
      </c>
      <c r="E8" s="375" t="s">
        <v>609</v>
      </c>
      <c r="F8" s="376" t="s">
        <v>154</v>
      </c>
      <c r="G8" s="376" t="s">
        <v>156</v>
      </c>
      <c r="H8" s="376" t="s">
        <v>162</v>
      </c>
      <c r="I8" s="376" t="s">
        <v>157</v>
      </c>
      <c r="J8" s="376" t="s">
        <v>164</v>
      </c>
      <c r="K8" s="376" t="s">
        <v>167</v>
      </c>
      <c r="L8" s="376" t="s">
        <v>159</v>
      </c>
      <c r="M8" s="376" t="s">
        <v>186</v>
      </c>
    </row>
    <row r="9" spans="1:25" ht="15.75">
      <c r="A9" s="310"/>
      <c r="B9" s="377" t="s">
        <v>146</v>
      </c>
      <c r="C9" s="378" t="s">
        <v>146</v>
      </c>
      <c r="D9" s="379" t="s">
        <v>557</v>
      </c>
      <c r="E9" s="379" t="s">
        <v>160</v>
      </c>
      <c r="F9" s="380"/>
      <c r="G9" s="380" t="s">
        <v>154</v>
      </c>
      <c r="H9" s="380" t="s">
        <v>157</v>
      </c>
      <c r="I9" s="380"/>
      <c r="J9" s="380" t="s">
        <v>181</v>
      </c>
      <c r="K9" s="380"/>
      <c r="L9" s="380"/>
      <c r="M9" s="380"/>
    </row>
    <row r="10" spans="1:25" ht="14.25" customHeight="1">
      <c r="A10" s="381" t="s">
        <v>147</v>
      </c>
      <c r="B10" s="381">
        <v>1</v>
      </c>
      <c r="C10" s="381">
        <v>2</v>
      </c>
      <c r="D10" s="379">
        <v>3</v>
      </c>
      <c r="E10" s="379">
        <v>4</v>
      </c>
      <c r="F10" s="379">
        <v>5</v>
      </c>
      <c r="G10" s="379">
        <v>6</v>
      </c>
      <c r="H10" s="379">
        <v>7</v>
      </c>
      <c r="I10" s="379">
        <v>8</v>
      </c>
      <c r="J10" s="379">
        <v>9</v>
      </c>
      <c r="K10" s="379">
        <v>10</v>
      </c>
      <c r="L10" s="379">
        <v>11</v>
      </c>
      <c r="M10" s="379">
        <v>12</v>
      </c>
    </row>
    <row r="11" spans="1:25" ht="14.25" customHeight="1">
      <c r="A11" s="382" t="s">
        <v>176</v>
      </c>
      <c r="B11" s="314">
        <f>SUM(B13:B19)</f>
        <v>172</v>
      </c>
      <c r="C11" s="314">
        <f t="shared" ref="C11:M11" si="0">SUM(C13:C19)</f>
        <v>0</v>
      </c>
      <c r="D11" s="314">
        <f t="shared" si="0"/>
        <v>0</v>
      </c>
      <c r="E11" s="314">
        <f t="shared" si="0"/>
        <v>0</v>
      </c>
      <c r="F11" s="314">
        <f t="shared" si="0"/>
        <v>0</v>
      </c>
      <c r="G11" s="314">
        <f t="shared" si="0"/>
        <v>0</v>
      </c>
      <c r="H11" s="314">
        <f t="shared" si="0"/>
        <v>0</v>
      </c>
      <c r="I11" s="314">
        <f t="shared" si="0"/>
        <v>78</v>
      </c>
      <c r="J11" s="314">
        <f t="shared" si="0"/>
        <v>0</v>
      </c>
      <c r="K11" s="314">
        <f t="shared" si="0"/>
        <v>94</v>
      </c>
      <c r="L11" s="314">
        <f t="shared" si="0"/>
        <v>0</v>
      </c>
      <c r="M11" s="314">
        <f t="shared" si="0"/>
        <v>0</v>
      </c>
    </row>
    <row r="12" spans="1:25" ht="14.25" customHeight="1">
      <c r="A12" s="385" t="s">
        <v>168</v>
      </c>
      <c r="B12" s="314"/>
      <c r="C12" s="314"/>
      <c r="D12" s="386"/>
      <c r="E12" s="383"/>
      <c r="F12" s="384"/>
      <c r="G12" s="387"/>
      <c r="H12" s="388"/>
      <c r="I12" s="389"/>
      <c r="J12" s="389"/>
      <c r="K12" s="389"/>
      <c r="L12" s="390"/>
      <c r="M12" s="391"/>
      <c r="N12" s="19"/>
      <c r="O12" s="19"/>
      <c r="P12" s="19"/>
      <c r="Q12" s="19"/>
      <c r="R12" s="19"/>
      <c r="S12" s="19"/>
      <c r="T12" s="19"/>
      <c r="U12" s="19"/>
      <c r="V12" s="19"/>
      <c r="W12" s="19"/>
      <c r="X12" s="19"/>
      <c r="Y12" s="19"/>
    </row>
    <row r="13" spans="1:25" ht="14.25" customHeight="1">
      <c r="A13" s="534" t="s">
        <v>1485</v>
      </c>
      <c r="B13" s="535">
        <f>SUM(I13,K13)</f>
        <v>24</v>
      </c>
      <c r="C13" s="535"/>
      <c r="D13" s="536"/>
      <c r="E13" s="537"/>
      <c r="F13" s="538"/>
      <c r="G13" s="539"/>
      <c r="H13" s="538"/>
      <c r="I13" s="540">
        <v>8</v>
      </c>
      <c r="J13" s="540"/>
      <c r="K13" s="540">
        <f>24-I13</f>
        <v>16</v>
      </c>
      <c r="L13" s="393"/>
      <c r="M13" s="392"/>
      <c r="N13" s="4"/>
      <c r="O13" s="4"/>
      <c r="P13" s="4"/>
      <c r="Q13" s="4"/>
      <c r="R13" s="4"/>
      <c r="S13" s="4"/>
      <c r="T13" s="4"/>
      <c r="U13" s="4"/>
      <c r="V13" s="4"/>
      <c r="W13" s="4"/>
      <c r="X13" s="4"/>
      <c r="Y13" s="4"/>
    </row>
    <row r="14" spans="1:25" ht="14.25" customHeight="1">
      <c r="A14" s="534" t="s">
        <v>1486</v>
      </c>
      <c r="B14" s="535">
        <f t="shared" ref="B14:B20" si="1">SUM(I14,K14)</f>
        <v>24</v>
      </c>
      <c r="C14" s="535"/>
      <c r="D14" s="536"/>
      <c r="E14" s="537"/>
      <c r="F14" s="538"/>
      <c r="G14" s="539"/>
      <c r="H14" s="538"/>
      <c r="I14" s="540">
        <v>8</v>
      </c>
      <c r="J14" s="540"/>
      <c r="K14" s="540">
        <f>24-I14</f>
        <v>16</v>
      </c>
      <c r="L14" s="393"/>
      <c r="M14" s="392"/>
      <c r="N14" s="4"/>
      <c r="O14" s="4"/>
      <c r="P14" s="4"/>
      <c r="Q14" s="4"/>
      <c r="R14" s="4"/>
      <c r="S14" s="4"/>
      <c r="T14" s="4"/>
      <c r="U14" s="4"/>
      <c r="V14" s="4"/>
      <c r="W14" s="4"/>
      <c r="X14" s="4"/>
      <c r="Y14" s="4"/>
    </row>
    <row r="15" spans="1:25" ht="14.25" customHeight="1">
      <c r="A15" s="534" t="s">
        <v>1487</v>
      </c>
      <c r="B15" s="535">
        <f t="shared" si="1"/>
        <v>29</v>
      </c>
      <c r="C15" s="535"/>
      <c r="D15" s="536"/>
      <c r="E15" s="537"/>
      <c r="F15" s="538"/>
      <c r="G15" s="539"/>
      <c r="H15" s="538"/>
      <c r="I15" s="540">
        <v>13</v>
      </c>
      <c r="J15" s="540"/>
      <c r="K15" s="540">
        <v>16</v>
      </c>
      <c r="L15" s="393"/>
      <c r="M15" s="392"/>
      <c r="N15" s="4"/>
      <c r="O15" s="4"/>
      <c r="P15" s="4"/>
      <c r="Q15" s="4"/>
      <c r="R15" s="4"/>
      <c r="S15" s="4"/>
      <c r="T15" s="4"/>
      <c r="U15" s="4"/>
      <c r="V15" s="4"/>
      <c r="W15" s="4"/>
      <c r="X15" s="4"/>
      <c r="Y15" s="4"/>
    </row>
    <row r="16" spans="1:25" ht="14.25" customHeight="1">
      <c r="A16" s="541" t="s">
        <v>1488</v>
      </c>
      <c r="B16" s="535">
        <f t="shared" si="1"/>
        <v>34</v>
      </c>
      <c r="C16" s="535"/>
      <c r="D16" s="536"/>
      <c r="E16" s="537"/>
      <c r="F16" s="538"/>
      <c r="G16" s="539"/>
      <c r="H16" s="538"/>
      <c r="I16" s="540">
        <v>21</v>
      </c>
      <c r="J16" s="540"/>
      <c r="K16" s="540">
        <f>34-I16</f>
        <v>13</v>
      </c>
      <c r="L16" s="393"/>
      <c r="M16" s="392"/>
      <c r="N16" s="4"/>
      <c r="O16" s="4"/>
      <c r="P16" s="4"/>
      <c r="Q16" s="4"/>
      <c r="R16" s="4"/>
      <c r="S16" s="4"/>
      <c r="T16" s="4"/>
      <c r="U16" s="4"/>
      <c r="V16" s="4"/>
      <c r="W16" s="4"/>
      <c r="X16" s="4"/>
      <c r="Y16" s="4"/>
    </row>
    <row r="17" spans="1:25" ht="14.25" customHeight="1">
      <c r="A17" s="542" t="s">
        <v>1489</v>
      </c>
      <c r="B17" s="535">
        <f t="shared" si="1"/>
        <v>8</v>
      </c>
      <c r="C17" s="535"/>
      <c r="D17" s="536"/>
      <c r="E17" s="537"/>
      <c r="F17" s="538"/>
      <c r="G17" s="539"/>
      <c r="H17" s="538"/>
      <c r="I17" s="540">
        <v>2</v>
      </c>
      <c r="J17" s="540"/>
      <c r="K17" s="540">
        <v>6</v>
      </c>
      <c r="L17" s="393"/>
      <c r="M17" s="392"/>
      <c r="N17" s="4"/>
      <c r="O17" s="4"/>
      <c r="P17" s="4"/>
      <c r="Q17" s="4"/>
      <c r="R17" s="4"/>
      <c r="S17" s="4"/>
      <c r="T17" s="4"/>
      <c r="U17" s="4"/>
      <c r="V17" s="4"/>
      <c r="W17" s="4"/>
      <c r="X17" s="4"/>
      <c r="Y17" s="4"/>
    </row>
    <row r="18" spans="1:25" ht="14.25" customHeight="1">
      <c r="A18" s="541" t="s">
        <v>1490</v>
      </c>
      <c r="B18" s="535">
        <f t="shared" si="1"/>
        <v>16</v>
      </c>
      <c r="C18" s="535"/>
      <c r="D18" s="536"/>
      <c r="E18" s="537"/>
      <c r="F18" s="538"/>
      <c r="G18" s="539"/>
      <c r="H18" s="538"/>
      <c r="I18" s="540">
        <v>8</v>
      </c>
      <c r="J18" s="540"/>
      <c r="K18" s="540">
        <f>16-I18</f>
        <v>8</v>
      </c>
      <c r="L18" s="393"/>
      <c r="M18" s="392"/>
      <c r="N18" s="4"/>
      <c r="O18" s="4"/>
      <c r="P18" s="4"/>
      <c r="Q18" s="4"/>
      <c r="R18" s="4"/>
      <c r="S18" s="4"/>
      <c r="T18" s="4"/>
      <c r="U18" s="4"/>
      <c r="V18" s="4"/>
      <c r="W18" s="4"/>
      <c r="X18" s="4"/>
      <c r="Y18" s="4"/>
    </row>
    <row r="19" spans="1:25" ht="14.25" customHeight="1">
      <c r="A19" s="541" t="s">
        <v>1491</v>
      </c>
      <c r="B19" s="535">
        <f t="shared" si="1"/>
        <v>37</v>
      </c>
      <c r="C19" s="535"/>
      <c r="D19" s="536"/>
      <c r="E19" s="537"/>
      <c r="F19" s="538"/>
      <c r="G19" s="539"/>
      <c r="H19" s="538"/>
      <c r="I19" s="540">
        <v>18</v>
      </c>
      <c r="J19" s="540"/>
      <c r="K19" s="540">
        <f>37-I19</f>
        <v>19</v>
      </c>
      <c r="L19" s="393"/>
      <c r="M19" s="392"/>
      <c r="N19" s="4"/>
      <c r="O19" s="4"/>
      <c r="P19" s="4"/>
      <c r="Q19" s="4"/>
      <c r="R19" s="4"/>
      <c r="S19" s="4"/>
      <c r="T19" s="4"/>
      <c r="U19" s="4"/>
      <c r="V19" s="4"/>
      <c r="W19" s="4"/>
      <c r="X19" s="4"/>
      <c r="Y19" s="4"/>
    </row>
    <row r="20" spans="1:25" ht="14.25" customHeight="1">
      <c r="A20" s="543" t="s">
        <v>1492</v>
      </c>
      <c r="B20" s="544">
        <f t="shared" si="1"/>
        <v>11</v>
      </c>
      <c r="C20" s="544"/>
      <c r="D20" s="545"/>
      <c r="E20" s="546"/>
      <c r="F20" s="547"/>
      <c r="G20" s="548"/>
      <c r="H20" s="547"/>
      <c r="I20" s="549">
        <v>3</v>
      </c>
      <c r="J20" s="540"/>
      <c r="K20" s="540">
        <f>11-I20</f>
        <v>8</v>
      </c>
      <c r="L20" s="393"/>
      <c r="M20" s="392"/>
      <c r="N20" s="4"/>
      <c r="O20" s="4"/>
      <c r="P20" s="4"/>
      <c r="Q20" s="4"/>
      <c r="R20" s="4"/>
      <c r="S20" s="4"/>
      <c r="T20" s="4"/>
      <c r="U20" s="4"/>
      <c r="V20" s="4"/>
      <c r="W20" s="4"/>
      <c r="X20" s="4"/>
      <c r="Y20" s="4"/>
    </row>
    <row r="21" spans="1:25" s="6" customFormat="1" ht="29.25" customHeight="1">
      <c r="A21" s="550"/>
      <c r="B21" s="551"/>
      <c r="C21" s="551"/>
      <c r="D21" s="551"/>
      <c r="E21" s="551"/>
      <c r="F21" s="551"/>
      <c r="G21" s="552"/>
      <c r="H21" s="553"/>
      <c r="I21" s="552"/>
      <c r="J21" s="702" t="s">
        <v>1512</v>
      </c>
      <c r="K21" s="702"/>
      <c r="L21" s="702"/>
      <c r="M21" s="702"/>
    </row>
    <row r="22" spans="1:25" s="6" customFormat="1" ht="12.75" customHeight="1">
      <c r="A22" s="553" t="s">
        <v>235</v>
      </c>
      <c r="B22" s="553"/>
      <c r="C22" s="551"/>
      <c r="D22" s="551"/>
      <c r="E22" s="551"/>
      <c r="F22" s="551"/>
      <c r="G22" s="551"/>
      <c r="H22" s="554"/>
      <c r="I22" s="555"/>
      <c r="J22" s="708" t="s">
        <v>236</v>
      </c>
      <c r="K22" s="708"/>
      <c r="L22" s="708"/>
      <c r="M22" s="708"/>
    </row>
    <row r="23" spans="1:25" s="6" customFormat="1" ht="12.75" customHeight="1">
      <c r="A23" s="556"/>
      <c r="B23" s="556"/>
      <c r="C23" s="551"/>
      <c r="D23" s="551"/>
      <c r="E23" s="551"/>
      <c r="F23" s="551"/>
      <c r="G23" s="551"/>
      <c r="H23" s="553"/>
      <c r="I23" s="552"/>
      <c r="J23" s="709"/>
      <c r="K23" s="709"/>
      <c r="L23" s="709"/>
      <c r="M23" s="709"/>
    </row>
    <row r="24" spans="1:25" s="6" customFormat="1" ht="12.75" customHeight="1">
      <c r="A24" s="362"/>
      <c r="B24" s="362"/>
      <c r="C24" s="394"/>
      <c r="D24" s="394"/>
      <c r="E24" s="394"/>
      <c r="F24" s="394"/>
      <c r="G24" s="394"/>
      <c r="H24" s="360"/>
      <c r="I24" s="360"/>
      <c r="J24" s="360"/>
      <c r="K24" s="360"/>
      <c r="L24" s="360"/>
      <c r="M24" s="361"/>
    </row>
    <row r="25" spans="1:25" s="6" customFormat="1" ht="12.75" customHeight="1">
      <c r="A25" s="362"/>
      <c r="B25" s="362"/>
      <c r="C25" s="394"/>
      <c r="D25" s="394"/>
      <c r="E25" s="394"/>
      <c r="F25" s="394"/>
      <c r="G25" s="394"/>
      <c r="H25" s="360"/>
      <c r="I25" s="360"/>
      <c r="J25" s="360"/>
      <c r="K25" s="360"/>
      <c r="L25" s="360"/>
      <c r="M25" s="361"/>
    </row>
    <row r="26" spans="1:25" s="6" customFormat="1" ht="12.75" customHeight="1">
      <c r="A26" s="362"/>
      <c r="B26" s="362"/>
      <c r="C26" s="394"/>
      <c r="D26" s="394"/>
      <c r="E26" s="394"/>
      <c r="F26" s="394"/>
      <c r="G26" s="394"/>
      <c r="H26" s="360"/>
      <c r="I26" s="360"/>
      <c r="J26" s="360"/>
      <c r="K26" s="360"/>
      <c r="L26" s="360"/>
      <c r="M26" s="361"/>
    </row>
    <row r="27" spans="1:25" s="6" customFormat="1" ht="12.75" customHeight="1">
      <c r="A27" s="362"/>
      <c r="B27" s="362"/>
      <c r="C27" s="394"/>
      <c r="D27" s="394"/>
      <c r="E27" s="394"/>
      <c r="F27" s="394"/>
      <c r="G27" s="394"/>
      <c r="H27" s="360"/>
      <c r="I27" s="360"/>
      <c r="J27" s="360"/>
      <c r="K27" s="360"/>
      <c r="L27" s="360"/>
      <c r="M27" s="361"/>
    </row>
    <row r="28" spans="1:25" s="6" customFormat="1" ht="12.75" customHeight="1">
      <c r="A28" s="362"/>
      <c r="B28" s="362"/>
      <c r="C28" s="394"/>
      <c r="D28" s="394"/>
      <c r="E28" s="394"/>
      <c r="F28" s="394"/>
      <c r="G28" s="394"/>
      <c r="H28" s="360"/>
      <c r="I28" s="360"/>
      <c r="J28" s="360"/>
      <c r="K28" s="360"/>
      <c r="L28" s="360"/>
      <c r="M28" s="361"/>
    </row>
    <row r="29" spans="1:25" ht="15">
      <c r="A29" s="362"/>
      <c r="B29" s="362"/>
      <c r="C29" s="394"/>
      <c r="D29" s="394"/>
      <c r="E29" s="394"/>
      <c r="F29" s="394"/>
      <c r="G29" s="394"/>
      <c r="H29" s="362"/>
      <c r="I29" s="362"/>
      <c r="J29" s="362"/>
      <c r="K29" s="362"/>
      <c r="L29" s="362"/>
      <c r="M29" s="361"/>
    </row>
    <row r="30" spans="1:25" ht="15.75">
      <c r="A30" s="553" t="s">
        <v>1493</v>
      </c>
      <c r="B30" s="553"/>
      <c r="C30" s="394"/>
      <c r="D30" s="394"/>
      <c r="E30" s="394"/>
      <c r="F30" s="551"/>
      <c r="G30" s="551"/>
      <c r="H30" s="553"/>
      <c r="I30" s="552"/>
      <c r="J30" s="708" t="s">
        <v>1508</v>
      </c>
      <c r="K30" s="708"/>
      <c r="L30" s="708"/>
      <c r="M30" s="708"/>
    </row>
  </sheetData>
  <mergeCells count="13">
    <mergeCell ref="C7:E7"/>
    <mergeCell ref="B1:I1"/>
    <mergeCell ref="J21:M21"/>
    <mergeCell ref="F6:M6"/>
    <mergeCell ref="U6:X6"/>
    <mergeCell ref="J30:M30"/>
    <mergeCell ref="J22:M22"/>
    <mergeCell ref="J23:M23"/>
    <mergeCell ref="N1:T1"/>
    <mergeCell ref="U1:X1"/>
    <mergeCell ref="N2:S2"/>
    <mergeCell ref="U2:X2"/>
    <mergeCell ref="B2:I2"/>
  </mergeCells>
  <phoneticPr fontId="0" type="noConversion"/>
  <dataValidations count="1">
    <dataValidation type="whole" allowBlank="1" showInputMessage="1" showErrorMessage="1" errorTitle="Lỗi" error="Chỉ được nhập số!" promptTitle="Nhập sô!" prompt="Nhập số liệu" sqref="B11:M20">
      <formula1>0</formula1>
      <formula2>9999999</formula2>
    </dataValidation>
  </dataValidations>
  <pageMargins left="1.07" right="0.5" top="0.56999999999999995" bottom="0" header="0.5" footer="0.5"/>
  <pageSetup paperSize="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N44"/>
  <sheetViews>
    <sheetView topLeftCell="A22" workbookViewId="0">
      <selection activeCell="A44" sqref="A44"/>
    </sheetView>
  </sheetViews>
  <sheetFormatPr defaultRowHeight="12.75"/>
  <cols>
    <col min="1" max="1" width="39" style="128" customWidth="1"/>
    <col min="2" max="2" width="7.85546875" style="128" customWidth="1"/>
    <col min="3" max="3" width="8" style="128" customWidth="1"/>
    <col min="4" max="4" width="9.28515625" style="128" customWidth="1"/>
    <col min="5" max="5" width="8.28515625" style="128" customWidth="1"/>
    <col min="6" max="6" width="9.85546875" style="128" customWidth="1"/>
    <col min="7" max="7" width="9" style="128" customWidth="1"/>
    <col min="8" max="8" width="9.140625" style="128"/>
    <col min="9" max="14" width="4.140625" style="27" customWidth="1"/>
    <col min="15" max="16384" width="9.140625" style="128"/>
  </cols>
  <sheetData>
    <row r="1" spans="1:14" ht="15.75">
      <c r="A1" s="130" t="s">
        <v>606</v>
      </c>
      <c r="B1" s="395" t="s">
        <v>607</v>
      </c>
      <c r="C1" s="395"/>
      <c r="D1" s="395"/>
      <c r="E1" s="335" t="s">
        <v>1402</v>
      </c>
      <c r="F1" s="326"/>
      <c r="G1" s="326"/>
    </row>
    <row r="2" spans="1:14">
      <c r="A2" s="34" t="s">
        <v>110</v>
      </c>
      <c r="B2" s="395" t="s">
        <v>204</v>
      </c>
      <c r="C2" s="395"/>
      <c r="D2" s="395"/>
      <c r="E2" s="335" t="str">
        <f>Bia!C10</f>
        <v>Tr.CĐ Kỹ thuật Lý Tự Trọng TP HCM</v>
      </c>
      <c r="F2" s="353"/>
      <c r="G2" s="353"/>
    </row>
    <row r="3" spans="1:14" ht="14.25">
      <c r="A3" s="34" t="s">
        <v>111</v>
      </c>
      <c r="B3" s="396" t="s">
        <v>193</v>
      </c>
      <c r="C3" s="397"/>
      <c r="D3" s="397"/>
      <c r="E3" s="324"/>
      <c r="F3" s="326"/>
      <c r="G3" s="326"/>
    </row>
    <row r="4" spans="1:14">
      <c r="A4" s="34" t="s">
        <v>112</v>
      </c>
      <c r="B4" s="397"/>
      <c r="C4" s="397"/>
      <c r="D4" s="397"/>
      <c r="E4" s="324"/>
      <c r="F4" s="326"/>
      <c r="G4" s="326"/>
    </row>
    <row r="5" spans="1:14" ht="15.75">
      <c r="A5" s="177" t="s">
        <v>208</v>
      </c>
      <c r="B5" s="398"/>
      <c r="C5" s="397"/>
      <c r="D5" s="397"/>
      <c r="E5" s="324"/>
      <c r="F5" s="326"/>
      <c r="G5" s="326"/>
    </row>
    <row r="6" spans="1:14" ht="15.75">
      <c r="A6" s="127"/>
      <c r="B6" s="395" t="s">
        <v>146</v>
      </c>
      <c r="C6" s="395"/>
      <c r="D6" s="522"/>
      <c r="E6" s="324"/>
      <c r="F6" s="326"/>
      <c r="G6" s="326"/>
    </row>
    <row r="7" spans="1:14" ht="15" customHeight="1">
      <c r="A7" s="133"/>
      <c r="B7" s="138" t="s">
        <v>608</v>
      </c>
      <c r="C7" s="190" t="s">
        <v>146</v>
      </c>
      <c r="D7" s="191" t="s">
        <v>609</v>
      </c>
      <c r="E7" s="663" t="s">
        <v>610</v>
      </c>
      <c r="F7" s="664"/>
      <c r="G7" s="665"/>
    </row>
    <row r="8" spans="1:14" ht="15.75">
      <c r="A8" s="136"/>
      <c r="B8" s="141" t="s">
        <v>611</v>
      </c>
      <c r="C8" s="192" t="s">
        <v>176</v>
      </c>
      <c r="D8" s="137" t="s">
        <v>612</v>
      </c>
      <c r="E8" s="143" t="s">
        <v>613</v>
      </c>
      <c r="F8" s="142" t="s">
        <v>614</v>
      </c>
      <c r="G8" s="142" t="s">
        <v>615</v>
      </c>
    </row>
    <row r="9" spans="1:14" ht="15.75">
      <c r="A9" s="136"/>
      <c r="B9" s="141" t="s">
        <v>146</v>
      </c>
      <c r="C9" s="192" t="s">
        <v>146</v>
      </c>
      <c r="D9" s="148" t="s">
        <v>616</v>
      </c>
      <c r="E9" s="143" t="s">
        <v>617</v>
      </c>
      <c r="F9" s="137" t="s">
        <v>618</v>
      </c>
      <c r="G9" s="137" t="s">
        <v>619</v>
      </c>
    </row>
    <row r="10" spans="1:14">
      <c r="A10" s="152" t="s">
        <v>147</v>
      </c>
      <c r="B10" s="152">
        <v>1</v>
      </c>
      <c r="C10" s="152">
        <v>2</v>
      </c>
      <c r="D10" s="150">
        <v>3</v>
      </c>
      <c r="E10" s="152">
        <v>4</v>
      </c>
      <c r="F10" s="152">
        <v>5</v>
      </c>
      <c r="G10" s="152">
        <v>6</v>
      </c>
    </row>
    <row r="11" spans="1:14">
      <c r="A11" s="193" t="s">
        <v>620</v>
      </c>
      <c r="B11" s="194"/>
      <c r="C11" s="399"/>
      <c r="D11" s="399"/>
      <c r="E11" s="399"/>
      <c r="F11" s="399"/>
      <c r="G11" s="399"/>
    </row>
    <row r="12" spans="1:14" ht="15.75">
      <c r="A12" s="157" t="s">
        <v>621</v>
      </c>
      <c r="B12" s="157" t="s">
        <v>152</v>
      </c>
      <c r="C12" s="557">
        <v>5.0646599999999999</v>
      </c>
      <c r="D12" s="521" t="s">
        <v>151</v>
      </c>
      <c r="E12" s="521" t="s">
        <v>151</v>
      </c>
      <c r="F12" s="521" t="s">
        <v>151</v>
      </c>
      <c r="G12" s="521" t="s">
        <v>151</v>
      </c>
    </row>
    <row r="13" spans="1:14" ht="15.75">
      <c r="A13" s="195" t="s">
        <v>622</v>
      </c>
      <c r="B13" s="157" t="s">
        <v>149</v>
      </c>
      <c r="C13" s="558">
        <v>24625</v>
      </c>
      <c r="D13" s="305"/>
      <c r="E13" s="305"/>
      <c r="F13" s="305"/>
      <c r="G13" s="305"/>
      <c r="I13" s="446" t="str">
        <f>IF(OR(C13&lt;D13,C13&lt;E13,C13&lt;F13,C13&lt;G13),"Er","")</f>
        <v/>
      </c>
      <c r="J13" s="446" t="str">
        <f>IF($C13&lt;D13,"Er","")</f>
        <v/>
      </c>
      <c r="K13" s="446" t="str">
        <f>IF($C13&lt;E13,"Er","")</f>
        <v/>
      </c>
      <c r="L13" s="446" t="str">
        <f>IF($C13&lt;F13,"Er","")</f>
        <v/>
      </c>
      <c r="M13" s="446" t="str">
        <f>IF($C13&lt;G13,"Er","")</f>
        <v/>
      </c>
      <c r="N13" s="446" t="str">
        <f>IF($C13&lt;H13,"Er","")</f>
        <v/>
      </c>
    </row>
    <row r="14" spans="1:14" ht="15.75">
      <c r="A14" s="195" t="s">
        <v>609</v>
      </c>
      <c r="B14" s="196"/>
      <c r="C14" s="557"/>
      <c r="D14" s="305"/>
      <c r="E14" s="305"/>
      <c r="F14" s="305"/>
      <c r="G14" s="305"/>
      <c r="I14" s="446" t="str">
        <f t="shared" ref="I14:I33" si="0">IF(OR(C14&lt;D14,C14&lt;E14,C14&lt;F14,C14&lt;G14),"Er","")</f>
        <v/>
      </c>
      <c r="J14" s="446" t="str">
        <f t="shared" ref="J14:N33" si="1">IF($C14&lt;D14,"Er","")</f>
        <v/>
      </c>
      <c r="K14" s="446" t="str">
        <f t="shared" si="1"/>
        <v/>
      </c>
      <c r="L14" s="446" t="str">
        <f t="shared" si="1"/>
        <v/>
      </c>
      <c r="M14" s="446" t="str">
        <f t="shared" si="1"/>
        <v/>
      </c>
      <c r="N14" s="446" t="str">
        <f t="shared" si="1"/>
        <v/>
      </c>
    </row>
    <row r="15" spans="1:14" ht="15.75">
      <c r="A15" s="195" t="s">
        <v>623</v>
      </c>
      <c r="B15" s="157" t="s">
        <v>149</v>
      </c>
      <c r="C15" s="201">
        <v>7131</v>
      </c>
      <c r="D15" s="306"/>
      <c r="E15" s="306"/>
      <c r="F15" s="306"/>
      <c r="G15" s="306"/>
      <c r="I15" s="446" t="str">
        <f t="shared" si="0"/>
        <v/>
      </c>
      <c r="J15" s="446" t="str">
        <f t="shared" si="1"/>
        <v/>
      </c>
      <c r="K15" s="446" t="str">
        <f t="shared" si="1"/>
        <v/>
      </c>
      <c r="L15" s="446" t="str">
        <f t="shared" si="1"/>
        <v/>
      </c>
      <c r="M15" s="446" t="str">
        <f t="shared" si="1"/>
        <v/>
      </c>
      <c r="N15" s="446" t="str">
        <f t="shared" si="1"/>
        <v/>
      </c>
    </row>
    <row r="16" spans="1:14" ht="15.75">
      <c r="A16" s="197" t="s">
        <v>624</v>
      </c>
      <c r="B16" s="157" t="s">
        <v>625</v>
      </c>
      <c r="C16" s="201">
        <v>89</v>
      </c>
      <c r="D16" s="306"/>
      <c r="E16" s="306"/>
      <c r="F16" s="306"/>
      <c r="G16" s="306"/>
      <c r="I16" s="446" t="str">
        <f t="shared" si="0"/>
        <v/>
      </c>
      <c r="J16" s="446" t="str">
        <f t="shared" si="1"/>
        <v/>
      </c>
      <c r="K16" s="446" t="str">
        <f t="shared" si="1"/>
        <v/>
      </c>
      <c r="L16" s="446" t="str">
        <f t="shared" si="1"/>
        <v/>
      </c>
      <c r="M16" s="446" t="str">
        <f t="shared" si="1"/>
        <v/>
      </c>
      <c r="N16" s="446" t="str">
        <f t="shared" si="1"/>
        <v/>
      </c>
    </row>
    <row r="17" spans="1:14" ht="15.75">
      <c r="A17" s="197" t="s">
        <v>626</v>
      </c>
      <c r="B17" s="157"/>
      <c r="C17" s="201"/>
      <c r="D17" s="306"/>
      <c r="E17" s="306"/>
      <c r="F17" s="306"/>
      <c r="G17" s="306"/>
      <c r="I17" s="446" t="str">
        <f t="shared" si="0"/>
        <v/>
      </c>
      <c r="J17" s="446" t="str">
        <f t="shared" si="1"/>
        <v/>
      </c>
      <c r="K17" s="446" t="str">
        <f t="shared" si="1"/>
        <v/>
      </c>
      <c r="L17" s="446" t="str">
        <f t="shared" si="1"/>
        <v/>
      </c>
      <c r="M17" s="446" t="str">
        <f t="shared" si="1"/>
        <v/>
      </c>
      <c r="N17" s="446" t="str">
        <f t="shared" si="1"/>
        <v/>
      </c>
    </row>
    <row r="18" spans="1:14" ht="15.75">
      <c r="A18" s="197" t="s">
        <v>627</v>
      </c>
      <c r="B18" s="157" t="s">
        <v>149</v>
      </c>
      <c r="C18" s="559">
        <v>1267</v>
      </c>
      <c r="D18" s="306"/>
      <c r="E18" s="306"/>
      <c r="F18" s="306"/>
      <c r="G18" s="306"/>
      <c r="I18" s="446" t="str">
        <f t="shared" si="0"/>
        <v/>
      </c>
      <c r="J18" s="446" t="str">
        <f t="shared" si="1"/>
        <v/>
      </c>
      <c r="K18" s="446" t="str">
        <f t="shared" si="1"/>
        <v/>
      </c>
      <c r="L18" s="446" t="str">
        <f t="shared" si="1"/>
        <v/>
      </c>
      <c r="M18" s="446" t="str">
        <f t="shared" si="1"/>
        <v/>
      </c>
      <c r="N18" s="446" t="str">
        <f t="shared" si="1"/>
        <v/>
      </c>
    </row>
    <row r="19" spans="1:14" ht="15.75">
      <c r="A19" s="197" t="s">
        <v>628</v>
      </c>
      <c r="B19" s="157" t="s">
        <v>625</v>
      </c>
      <c r="C19" s="201">
        <v>19</v>
      </c>
      <c r="D19" s="306"/>
      <c r="E19" s="306"/>
      <c r="F19" s="306"/>
      <c r="G19" s="306"/>
      <c r="I19" s="446" t="str">
        <f t="shared" si="0"/>
        <v/>
      </c>
      <c r="J19" s="446" t="str">
        <f t="shared" si="1"/>
        <v/>
      </c>
      <c r="K19" s="446" t="str">
        <f t="shared" si="1"/>
        <v/>
      </c>
      <c r="L19" s="446" t="str">
        <f t="shared" si="1"/>
        <v/>
      </c>
      <c r="M19" s="446" t="str">
        <f t="shared" si="1"/>
        <v/>
      </c>
      <c r="N19" s="446" t="str">
        <f t="shared" si="1"/>
        <v/>
      </c>
    </row>
    <row r="20" spans="1:14" ht="15.75">
      <c r="A20" s="197" t="s">
        <v>629</v>
      </c>
      <c r="B20" s="157" t="s">
        <v>149</v>
      </c>
      <c r="C20" s="201">
        <v>68</v>
      </c>
      <c r="D20" s="306"/>
      <c r="E20" s="306"/>
      <c r="F20" s="306"/>
      <c r="G20" s="306"/>
      <c r="I20" s="446" t="str">
        <f t="shared" si="0"/>
        <v/>
      </c>
      <c r="J20" s="446" t="str">
        <f t="shared" si="1"/>
        <v/>
      </c>
      <c r="K20" s="446" t="str">
        <f t="shared" si="1"/>
        <v/>
      </c>
      <c r="L20" s="446" t="str">
        <f t="shared" si="1"/>
        <v/>
      </c>
      <c r="M20" s="446" t="str">
        <f t="shared" si="1"/>
        <v/>
      </c>
      <c r="N20" s="446" t="str">
        <f t="shared" si="1"/>
        <v/>
      </c>
    </row>
    <row r="21" spans="1:14" ht="15.75">
      <c r="A21" s="197" t="s">
        <v>630</v>
      </c>
      <c r="B21" s="157" t="s">
        <v>625</v>
      </c>
      <c r="C21" s="201">
        <v>1</v>
      </c>
      <c r="D21" s="306"/>
      <c r="E21" s="306"/>
      <c r="F21" s="306"/>
      <c r="G21" s="306"/>
      <c r="I21" s="446" t="str">
        <f t="shared" si="0"/>
        <v/>
      </c>
      <c r="J21" s="446" t="str">
        <f t="shared" si="1"/>
        <v/>
      </c>
      <c r="K21" s="446" t="str">
        <f t="shared" si="1"/>
        <v/>
      </c>
      <c r="L21" s="446" t="str">
        <f t="shared" si="1"/>
        <v/>
      </c>
      <c r="M21" s="446" t="str">
        <f t="shared" si="1"/>
        <v/>
      </c>
      <c r="N21" s="446" t="str">
        <f t="shared" si="1"/>
        <v/>
      </c>
    </row>
    <row r="22" spans="1:14" ht="15.75">
      <c r="A22" s="197" t="s">
        <v>631</v>
      </c>
      <c r="B22" s="157" t="s">
        <v>149</v>
      </c>
      <c r="C22" s="201">
        <v>0</v>
      </c>
      <c r="D22" s="306"/>
      <c r="E22" s="306"/>
      <c r="F22" s="306"/>
      <c r="G22" s="306"/>
      <c r="I22" s="446" t="str">
        <f t="shared" si="0"/>
        <v/>
      </c>
      <c r="J22" s="446" t="str">
        <f t="shared" si="1"/>
        <v/>
      </c>
      <c r="K22" s="446" t="str">
        <f t="shared" si="1"/>
        <v/>
      </c>
      <c r="L22" s="446" t="str">
        <f t="shared" si="1"/>
        <v/>
      </c>
      <c r="M22" s="446" t="str">
        <f t="shared" si="1"/>
        <v/>
      </c>
      <c r="N22" s="446" t="str">
        <f t="shared" si="1"/>
        <v/>
      </c>
    </row>
    <row r="23" spans="1:14" ht="15.75">
      <c r="A23" s="197" t="s">
        <v>632</v>
      </c>
      <c r="B23" s="157" t="s">
        <v>625</v>
      </c>
      <c r="C23" s="201">
        <v>0</v>
      </c>
      <c r="D23" s="306"/>
      <c r="E23" s="306"/>
      <c r="F23" s="306"/>
      <c r="G23" s="306"/>
      <c r="I23" s="446" t="str">
        <f t="shared" si="0"/>
        <v/>
      </c>
      <c r="J23" s="446" t="str">
        <f t="shared" si="1"/>
        <v/>
      </c>
      <c r="K23" s="446" t="str">
        <f t="shared" si="1"/>
        <v/>
      </c>
      <c r="L23" s="446" t="str">
        <f t="shared" si="1"/>
        <v/>
      </c>
      <c r="M23" s="446" t="str">
        <f t="shared" si="1"/>
        <v/>
      </c>
      <c r="N23" s="446" t="str">
        <f t="shared" si="1"/>
        <v/>
      </c>
    </row>
    <row r="24" spans="1:14" ht="15.75">
      <c r="A24" s="195" t="s">
        <v>633</v>
      </c>
      <c r="B24" s="157" t="s">
        <v>149</v>
      </c>
      <c r="C24" s="201">
        <v>608</v>
      </c>
      <c r="D24" s="306"/>
      <c r="E24" s="306"/>
      <c r="F24" s="306"/>
      <c r="G24" s="306"/>
      <c r="I24" s="446" t="str">
        <f t="shared" si="0"/>
        <v/>
      </c>
      <c r="J24" s="446" t="str">
        <f t="shared" si="1"/>
        <v/>
      </c>
      <c r="K24" s="446" t="str">
        <f t="shared" si="1"/>
        <v/>
      </c>
      <c r="L24" s="446" t="str">
        <f t="shared" si="1"/>
        <v/>
      </c>
      <c r="M24" s="446" t="str">
        <f t="shared" si="1"/>
        <v/>
      </c>
      <c r="N24" s="446" t="str">
        <f t="shared" si="1"/>
        <v/>
      </c>
    </row>
    <row r="25" spans="1:14" ht="15.75">
      <c r="A25" s="197" t="s">
        <v>634</v>
      </c>
      <c r="B25" s="157" t="s">
        <v>625</v>
      </c>
      <c r="C25" s="201">
        <v>1</v>
      </c>
      <c r="D25" s="306"/>
      <c r="E25" s="306"/>
      <c r="F25" s="306"/>
      <c r="G25" s="306"/>
      <c r="I25" s="446" t="str">
        <f t="shared" si="0"/>
        <v/>
      </c>
      <c r="J25" s="446" t="str">
        <f t="shared" si="1"/>
        <v/>
      </c>
      <c r="K25" s="446" t="str">
        <f t="shared" si="1"/>
        <v/>
      </c>
      <c r="L25" s="446" t="str">
        <f t="shared" si="1"/>
        <v/>
      </c>
      <c r="M25" s="446" t="str">
        <f t="shared" si="1"/>
        <v/>
      </c>
      <c r="N25" s="446" t="str">
        <f t="shared" si="1"/>
        <v/>
      </c>
    </row>
    <row r="26" spans="1:14" ht="15.75">
      <c r="A26" s="195" t="s">
        <v>635</v>
      </c>
      <c r="B26" s="157" t="s">
        <v>149</v>
      </c>
      <c r="C26" s="201">
        <v>772</v>
      </c>
      <c r="D26" s="306"/>
      <c r="E26" s="306"/>
      <c r="F26" s="306"/>
      <c r="G26" s="306"/>
      <c r="I26" s="446" t="str">
        <f t="shared" si="0"/>
        <v/>
      </c>
      <c r="J26" s="446" t="str">
        <f t="shared" si="1"/>
        <v/>
      </c>
      <c r="K26" s="446" t="str">
        <f t="shared" si="1"/>
        <v/>
      </c>
      <c r="L26" s="446" t="str">
        <f t="shared" si="1"/>
        <v/>
      </c>
      <c r="M26" s="446" t="str">
        <f t="shared" si="1"/>
        <v/>
      </c>
      <c r="N26" s="446" t="str">
        <f t="shared" si="1"/>
        <v/>
      </c>
    </row>
    <row r="27" spans="1:14" ht="15.75">
      <c r="A27" s="197" t="s">
        <v>634</v>
      </c>
      <c r="B27" s="157" t="s">
        <v>625</v>
      </c>
      <c r="C27" s="201">
        <v>8</v>
      </c>
      <c r="D27" s="306"/>
      <c r="E27" s="306"/>
      <c r="F27" s="306"/>
      <c r="G27" s="306"/>
      <c r="I27" s="446" t="str">
        <f t="shared" si="0"/>
        <v/>
      </c>
      <c r="J27" s="446" t="str">
        <f t="shared" si="1"/>
        <v/>
      </c>
      <c r="K27" s="446" t="str">
        <f t="shared" si="1"/>
        <v/>
      </c>
      <c r="L27" s="446" t="str">
        <f t="shared" si="1"/>
        <v/>
      </c>
      <c r="M27" s="446" t="str">
        <f t="shared" si="1"/>
        <v/>
      </c>
      <c r="N27" s="446" t="str">
        <f t="shared" si="1"/>
        <v/>
      </c>
    </row>
    <row r="28" spans="1:14" ht="15.75">
      <c r="A28" s="195" t="s">
        <v>636</v>
      </c>
      <c r="B28" s="157" t="s">
        <v>149</v>
      </c>
      <c r="C28" s="201">
        <v>6584.2</v>
      </c>
      <c r="D28" s="306"/>
      <c r="E28" s="306"/>
      <c r="F28" s="306"/>
      <c r="G28" s="306"/>
      <c r="I28" s="446" t="str">
        <f t="shared" si="0"/>
        <v/>
      </c>
      <c r="J28" s="446" t="str">
        <f t="shared" si="1"/>
        <v/>
      </c>
      <c r="K28" s="446" t="str">
        <f t="shared" si="1"/>
        <v/>
      </c>
      <c r="L28" s="446" t="str">
        <f t="shared" si="1"/>
        <v/>
      </c>
      <c r="M28" s="446" t="str">
        <f t="shared" si="1"/>
        <v/>
      </c>
      <c r="N28" s="446" t="str">
        <f t="shared" si="1"/>
        <v/>
      </c>
    </row>
    <row r="29" spans="1:14" ht="15.75">
      <c r="A29" s="197" t="s">
        <v>634</v>
      </c>
      <c r="B29" s="157" t="s">
        <v>625</v>
      </c>
      <c r="C29" s="201">
        <v>56</v>
      </c>
      <c r="D29" s="306"/>
      <c r="E29" s="306"/>
      <c r="F29" s="306"/>
      <c r="G29" s="306"/>
      <c r="I29" s="446" t="str">
        <f t="shared" si="0"/>
        <v/>
      </c>
      <c r="J29" s="446" t="str">
        <f t="shared" si="1"/>
        <v/>
      </c>
      <c r="K29" s="446" t="str">
        <f t="shared" si="1"/>
        <v/>
      </c>
      <c r="L29" s="446" t="str">
        <f t="shared" si="1"/>
        <v/>
      </c>
      <c r="M29" s="446" t="str">
        <f t="shared" si="1"/>
        <v/>
      </c>
      <c r="N29" s="446" t="str">
        <f t="shared" si="1"/>
        <v/>
      </c>
    </row>
    <row r="30" spans="1:14" ht="15.75">
      <c r="A30" s="195" t="s">
        <v>637</v>
      </c>
      <c r="B30" s="157" t="s">
        <v>149</v>
      </c>
      <c r="C30" s="201">
        <v>0</v>
      </c>
      <c r="D30" s="306"/>
      <c r="E30" s="306"/>
      <c r="F30" s="306"/>
      <c r="G30" s="306"/>
      <c r="I30" s="446" t="str">
        <f t="shared" si="0"/>
        <v/>
      </c>
      <c r="J30" s="446" t="str">
        <f t="shared" si="1"/>
        <v/>
      </c>
      <c r="K30" s="446" t="str">
        <f t="shared" si="1"/>
        <v/>
      </c>
      <c r="L30" s="446" t="str">
        <f t="shared" si="1"/>
        <v/>
      </c>
      <c r="M30" s="446" t="str">
        <f t="shared" si="1"/>
        <v/>
      </c>
      <c r="N30" s="446" t="str">
        <f t="shared" si="1"/>
        <v/>
      </c>
    </row>
    <row r="31" spans="1:14" ht="15.75">
      <c r="A31" s="197" t="s">
        <v>634</v>
      </c>
      <c r="B31" s="157" t="s">
        <v>625</v>
      </c>
      <c r="C31" s="201">
        <v>0</v>
      </c>
      <c r="D31" s="306"/>
      <c r="E31" s="306"/>
      <c r="F31" s="306"/>
      <c r="G31" s="306"/>
      <c r="I31" s="446" t="str">
        <f t="shared" si="0"/>
        <v/>
      </c>
      <c r="J31" s="446" t="str">
        <f t="shared" si="1"/>
        <v/>
      </c>
      <c r="K31" s="446" t="str">
        <f t="shared" si="1"/>
        <v/>
      </c>
      <c r="L31" s="446" t="str">
        <f t="shared" si="1"/>
        <v/>
      </c>
      <c r="M31" s="446" t="str">
        <f t="shared" si="1"/>
        <v/>
      </c>
      <c r="N31" s="446" t="str">
        <f t="shared" si="1"/>
        <v/>
      </c>
    </row>
    <row r="32" spans="1:14" ht="15.75">
      <c r="A32" s="195" t="s">
        <v>638</v>
      </c>
      <c r="B32" s="157" t="s">
        <v>149</v>
      </c>
      <c r="C32" s="201">
        <v>0</v>
      </c>
      <c r="D32" s="306"/>
      <c r="E32" s="306"/>
      <c r="F32" s="306"/>
      <c r="G32" s="306"/>
      <c r="I32" s="446" t="str">
        <f t="shared" si="0"/>
        <v/>
      </c>
      <c r="J32" s="446" t="str">
        <f t="shared" si="1"/>
        <v/>
      </c>
      <c r="K32" s="446" t="str">
        <f t="shared" si="1"/>
        <v/>
      </c>
      <c r="L32" s="446" t="str">
        <f t="shared" si="1"/>
        <v/>
      </c>
      <c r="M32" s="446" t="str">
        <f t="shared" si="1"/>
        <v/>
      </c>
      <c r="N32" s="446" t="str">
        <f t="shared" si="1"/>
        <v/>
      </c>
    </row>
    <row r="33" spans="1:14" ht="15.75">
      <c r="A33" s="197" t="s">
        <v>634</v>
      </c>
      <c r="B33" s="157" t="s">
        <v>625</v>
      </c>
      <c r="C33" s="201">
        <v>0</v>
      </c>
      <c r="D33" s="306"/>
      <c r="E33" s="306"/>
      <c r="F33" s="306"/>
      <c r="G33" s="306"/>
      <c r="I33" s="446" t="str">
        <f t="shared" si="0"/>
        <v/>
      </c>
      <c r="J33" s="446" t="str">
        <f t="shared" si="1"/>
        <v/>
      </c>
      <c r="K33" s="446" t="str">
        <f t="shared" si="1"/>
        <v/>
      </c>
      <c r="L33" s="446" t="str">
        <f t="shared" si="1"/>
        <v/>
      </c>
      <c r="M33" s="446" t="str">
        <f t="shared" si="1"/>
        <v/>
      </c>
      <c r="N33" s="446" t="str">
        <f t="shared" si="1"/>
        <v/>
      </c>
    </row>
    <row r="34" spans="1:14" ht="15.75">
      <c r="A34" s="195" t="s">
        <v>639</v>
      </c>
      <c r="B34" s="157"/>
      <c r="C34" s="201"/>
      <c r="D34" s="306"/>
      <c r="E34" s="306"/>
      <c r="F34" s="306"/>
      <c r="G34" s="306"/>
      <c r="I34" s="446" t="str">
        <f>IF(OR(C34&lt;D34,C34&lt;E34,C34&lt;F34,C34&lt;G34),"Er","")</f>
        <v/>
      </c>
      <c r="J34" s="446" t="str">
        <f t="shared" ref="J34:N36" si="2">IF($C34&lt;D34,"Er","")</f>
        <v/>
      </c>
      <c r="K34" s="446" t="str">
        <f t="shared" si="2"/>
        <v/>
      </c>
      <c r="L34" s="446" t="str">
        <f t="shared" si="2"/>
        <v/>
      </c>
      <c r="M34" s="446" t="str">
        <f t="shared" si="2"/>
        <v/>
      </c>
      <c r="N34" s="446" t="str">
        <f t="shared" si="2"/>
        <v/>
      </c>
    </row>
    <row r="35" spans="1:14" ht="15.75">
      <c r="A35" s="162" t="s">
        <v>640</v>
      </c>
      <c r="B35" s="157" t="s">
        <v>149</v>
      </c>
      <c r="C35" s="201">
        <v>0</v>
      </c>
      <c r="D35" s="306"/>
      <c r="E35" s="306"/>
      <c r="F35" s="306"/>
      <c r="G35" s="306"/>
      <c r="I35" s="446" t="str">
        <f>IF(OR(C35&lt;D35,C35&lt;E35,C35&lt;F35,C35&lt;G35),"Er","")</f>
        <v/>
      </c>
      <c r="J35" s="446" t="str">
        <f t="shared" si="2"/>
        <v/>
      </c>
      <c r="K35" s="446" t="str">
        <f t="shared" si="2"/>
        <v/>
      </c>
      <c r="L35" s="446" t="str">
        <f t="shared" si="2"/>
        <v/>
      </c>
      <c r="M35" s="446" t="str">
        <f t="shared" si="2"/>
        <v/>
      </c>
      <c r="N35" s="446" t="str">
        <f t="shared" si="2"/>
        <v/>
      </c>
    </row>
    <row r="36" spans="1:14" ht="15.75">
      <c r="A36" s="198" t="s">
        <v>641</v>
      </c>
      <c r="B36" s="148" t="s">
        <v>149</v>
      </c>
      <c r="C36" s="560">
        <v>8700</v>
      </c>
      <c r="D36" s="344"/>
      <c r="E36" s="344"/>
      <c r="F36" s="344"/>
      <c r="G36" s="344"/>
      <c r="I36" s="446" t="str">
        <f>IF(OR(C36&lt;D36,C36&lt;E36,C36&lt;F36,C36&lt;G36),"Er","")</f>
        <v/>
      </c>
      <c r="J36" s="446" t="str">
        <f t="shared" si="2"/>
        <v/>
      </c>
      <c r="K36" s="446" t="str">
        <f t="shared" si="2"/>
        <v/>
      </c>
      <c r="L36" s="446" t="str">
        <f t="shared" si="2"/>
        <v/>
      </c>
      <c r="M36" s="446" t="str">
        <f t="shared" si="2"/>
        <v/>
      </c>
      <c r="N36" s="446" t="str">
        <f t="shared" si="2"/>
        <v/>
      </c>
    </row>
    <row r="37" spans="1:14" ht="30.75" customHeight="1">
      <c r="A37" s="561" t="s">
        <v>642</v>
      </c>
      <c r="B37" s="551"/>
      <c r="C37" s="551"/>
      <c r="D37" s="702" t="s">
        <v>1495</v>
      </c>
      <c r="E37" s="702"/>
      <c r="F37" s="702"/>
      <c r="G37" s="702"/>
    </row>
    <row r="38" spans="1:14" ht="15.75" customHeight="1">
      <c r="A38" s="562" t="s">
        <v>235</v>
      </c>
      <c r="B38" s="232"/>
      <c r="C38" s="563"/>
      <c r="D38" s="714" t="s">
        <v>1496</v>
      </c>
      <c r="E38" s="714"/>
      <c r="F38" s="714"/>
      <c r="G38" s="714"/>
    </row>
    <row r="39" spans="1:14" ht="15" customHeight="1">
      <c r="A39" s="233"/>
      <c r="B39" s="232"/>
      <c r="C39" s="232"/>
      <c r="D39" s="232"/>
      <c r="E39" s="713"/>
      <c r="F39" s="713"/>
      <c r="G39" s="713"/>
    </row>
    <row r="40" spans="1:14" ht="15.75">
      <c r="A40" s="233"/>
      <c r="B40" s="232"/>
      <c r="C40" s="232"/>
      <c r="D40" s="528"/>
      <c r="E40" s="528"/>
      <c r="F40" s="528"/>
      <c r="G40" s="235"/>
    </row>
    <row r="41" spans="1:14" ht="15.75">
      <c r="A41" s="233"/>
      <c r="B41" s="232"/>
      <c r="C41" s="232"/>
      <c r="D41" s="528"/>
      <c r="E41" s="528"/>
      <c r="F41" s="528"/>
      <c r="G41" s="235"/>
    </row>
    <row r="42" spans="1:14" ht="15.75">
      <c r="A42" s="233"/>
      <c r="B42" s="232"/>
      <c r="C42" s="232"/>
      <c r="D42" s="528"/>
      <c r="E42" s="528"/>
      <c r="F42" s="528"/>
      <c r="G42" s="235"/>
    </row>
    <row r="43" spans="1:14" ht="15.75">
      <c r="A43" s="233"/>
      <c r="B43" s="232"/>
      <c r="C43" s="232"/>
      <c r="D43" s="528"/>
      <c r="E43" s="528"/>
      <c r="F43" s="528"/>
      <c r="G43" s="235"/>
    </row>
    <row r="44" spans="1:14" ht="15" customHeight="1">
      <c r="A44" s="562" t="s">
        <v>1497</v>
      </c>
      <c r="B44" s="284"/>
      <c r="C44" s="284"/>
      <c r="D44" s="715" t="s">
        <v>1494</v>
      </c>
      <c r="E44" s="715"/>
      <c r="F44" s="715"/>
      <c r="G44" s="715"/>
    </row>
  </sheetData>
  <mergeCells count="5">
    <mergeCell ref="E7:G7"/>
    <mergeCell ref="E39:G39"/>
    <mergeCell ref="D37:G37"/>
    <mergeCell ref="D38:G38"/>
    <mergeCell ref="D44:G44"/>
  </mergeCells>
  <phoneticPr fontId="15" type="noConversion"/>
  <dataValidations count="1">
    <dataValidation type="decimal" allowBlank="1" showInputMessage="1" showErrorMessage="1" errorTitle="Lỗi" error="Chỉ được nhập số!" promptTitle="Nhập sô!" prompt="Nhập số liệu" sqref="C11:G11 D13:G36 C12:C36">
      <formula1>0</formula1>
      <formula2>9999999</formula2>
    </dataValidation>
  </dataValidations>
  <pageMargins left="0.75" right="0.5" top="0.68" bottom="0.5"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120</vt:i4>
      </vt:variant>
    </vt:vector>
  </HeadingPairs>
  <TitlesOfParts>
    <vt:vector size="132" baseType="lpstr">
      <vt:lpstr>CODE</vt:lpstr>
      <vt:lpstr>Bia</vt:lpstr>
      <vt:lpstr>bieu1</vt:lpstr>
      <vt:lpstr>bieu2 CD cac he</vt:lpstr>
      <vt:lpstr>bieu2 do tuoi</vt:lpstr>
      <vt:lpstr>bieu2 CĐ</vt:lpstr>
      <vt:lpstr>bieu2 TCCN</vt:lpstr>
      <vt:lpstr>bieu3</vt:lpstr>
      <vt:lpstr>bieu4a</vt:lpstr>
      <vt:lpstr>bieu5.1</vt:lpstr>
      <vt:lpstr>bieu5.2</vt:lpstr>
      <vt:lpstr>CSVC</vt:lpstr>
      <vt:lpstr>B1_BS_CI</vt:lpstr>
      <vt:lpstr>B1_BS_CII</vt:lpstr>
      <vt:lpstr>B1_BS_NT</vt:lpstr>
      <vt:lpstr>B1_CQTT</vt:lpstr>
      <vt:lpstr>B1_CU_TUYEN</vt:lpstr>
      <vt:lpstr>B1_DN_CDN</vt:lpstr>
      <vt:lpstr>B1_DN_NH</vt:lpstr>
      <vt:lpstr>B1_DN_TCN</vt:lpstr>
      <vt:lpstr>B1_HeCQ</vt:lpstr>
      <vt:lpstr>B1_LienThong_VLVH</vt:lpstr>
      <vt:lpstr>B1_LienThongCQ</vt:lpstr>
      <vt:lpstr>B1_PT_CHUYEN</vt:lpstr>
      <vt:lpstr>B1_PT_DBDH</vt:lpstr>
      <vt:lpstr>B1_PT_DTNT</vt:lpstr>
      <vt:lpstr>B1_SDH_CH</vt:lpstr>
      <vt:lpstr>B1_SDH_NCS</vt:lpstr>
      <vt:lpstr>B1_TCCN_VLVH</vt:lpstr>
      <vt:lpstr>B1_VHVL</vt:lpstr>
      <vt:lpstr>B2_BS_CI</vt:lpstr>
      <vt:lpstr>B2_BS_CII</vt:lpstr>
      <vt:lpstr>B2_BS_NT</vt:lpstr>
      <vt:lpstr>B2_CD_CQTT</vt:lpstr>
      <vt:lpstr>B2_CD_CT</vt:lpstr>
      <vt:lpstr>B2_CD_LT</vt:lpstr>
      <vt:lpstr>B2_CD_LTCQ</vt:lpstr>
      <vt:lpstr>B2_CD_VLVH</vt:lpstr>
      <vt:lpstr>B2_DN_CD</vt:lpstr>
      <vt:lpstr>B2_DN_NH</vt:lpstr>
      <vt:lpstr>B2_DN_TC</vt:lpstr>
      <vt:lpstr>B2_DT_CD_CQ</vt:lpstr>
      <vt:lpstr>B2_DT_CD_CT</vt:lpstr>
      <vt:lpstr>B2_DT_CD_LT</vt:lpstr>
      <vt:lpstr>B2_DT_CD_LTVHVL</vt:lpstr>
      <vt:lpstr>B2_DT_CD_VLVH</vt:lpstr>
      <vt:lpstr>B2_DT_TC_CQ</vt:lpstr>
      <vt:lpstr>B2_DT_TC_VLVH</vt:lpstr>
      <vt:lpstr>B2_PT_CHUYEN</vt:lpstr>
      <vt:lpstr>B2_PT_DBDH</vt:lpstr>
      <vt:lpstr>B2_PT_DTNT</vt:lpstr>
      <vt:lpstr>B2_SDH_CH</vt:lpstr>
      <vt:lpstr>B2_SDH_NCS</vt:lpstr>
      <vt:lpstr>B2_TCCCN_VLVH</vt:lpstr>
      <vt:lpstr>B2_TCCN_CQ</vt:lpstr>
      <vt:lpstr>B24_CHUYEN</vt:lpstr>
      <vt:lpstr>B24_DTNT</vt:lpstr>
      <vt:lpstr>B24_HSDB</vt:lpstr>
      <vt:lpstr>B42_TL_CQ</vt:lpstr>
      <vt:lpstr>B42_TL_LT_CQ</vt:lpstr>
      <vt:lpstr>B42_TL_LT_VLVH</vt:lpstr>
      <vt:lpstr>B42_TL_VLVH</vt:lpstr>
      <vt:lpstr>B42_TN_CQ</vt:lpstr>
      <vt:lpstr>B42_TN_LT_CQ</vt:lpstr>
      <vt:lpstr>B42_TN_LT_VHVL</vt:lpstr>
      <vt:lpstr>B42_TN_VLVH</vt:lpstr>
      <vt:lpstr>B43_DN_CDN</vt:lpstr>
      <vt:lpstr>B43_DNNH</vt:lpstr>
      <vt:lpstr>B43_TC_CQ</vt:lpstr>
      <vt:lpstr>B43_TC_VHVL</vt:lpstr>
      <vt:lpstr>B43_TCN</vt:lpstr>
      <vt:lpstr>B51_31</vt:lpstr>
      <vt:lpstr>B51_36</vt:lpstr>
      <vt:lpstr>B51_40</vt:lpstr>
      <vt:lpstr>B51_46</vt:lpstr>
      <vt:lpstr>B51_50</vt:lpstr>
      <vt:lpstr>B51_56</vt:lpstr>
      <vt:lpstr>B51_CBHC</vt:lpstr>
      <vt:lpstr>B51_CBHC_GD</vt:lpstr>
      <vt:lpstr>B51_CBQL</vt:lpstr>
      <vt:lpstr>B51_CBQL_KGD</vt:lpstr>
      <vt:lpstr>B51_D30</vt:lpstr>
      <vt:lpstr>B51_GV_CH</vt:lpstr>
      <vt:lpstr>B51_GV_HD</vt:lpstr>
      <vt:lpstr>B51_GV_TV</vt:lpstr>
      <vt:lpstr>B51_GVTG</vt:lpstr>
      <vt:lpstr>B51_NV</vt:lpstr>
      <vt:lpstr>B51_NGND</vt:lpstr>
      <vt:lpstr>B51_NGUT</vt:lpstr>
      <vt:lpstr>B51_T60</vt:lpstr>
      <vt:lpstr>B6_BB</vt:lpstr>
      <vt:lpstr>B6_KTX</vt:lpstr>
      <vt:lpstr>B6_KTX_SP</vt:lpstr>
      <vt:lpstr>B6_NN</vt:lpstr>
      <vt:lpstr>B6_NN_SP</vt:lpstr>
      <vt:lpstr>B6_PMT</vt:lpstr>
      <vt:lpstr>B6_PMT_SP</vt:lpstr>
      <vt:lpstr>B6_PN</vt:lpstr>
      <vt:lpstr>B6_PN_SP</vt:lpstr>
      <vt:lpstr>B6_PT</vt:lpstr>
      <vt:lpstr>B6_PT_SP</vt:lpstr>
      <vt:lpstr>B6_SP</vt:lpstr>
      <vt:lpstr>B6_SVD</vt:lpstr>
      <vt:lpstr>B6_TN</vt:lpstr>
      <vt:lpstr>B6_TN_SP</vt:lpstr>
      <vt:lpstr>B6_TV</vt:lpstr>
      <vt:lpstr>B6_TV_SP</vt:lpstr>
      <vt:lpstr>B6_XU</vt:lpstr>
      <vt:lpstr>B6_XU_SP</vt:lpstr>
      <vt:lpstr>CD_NGANH_DTLT</vt:lpstr>
      <vt:lpstr>CD_NGANH_HCQ</vt:lpstr>
      <vt:lpstr>CD_NGANH_HCT</vt:lpstr>
      <vt:lpstr>CD_NGANH_TN</vt:lpstr>
      <vt:lpstr>CD_NGANH_TN1</vt:lpstr>
      <vt:lpstr>CD_NGANH_VHVL</vt:lpstr>
      <vt:lpstr>CSVC_DDNT</vt:lpstr>
      <vt:lpstr>CSVC_GD</vt:lpstr>
      <vt:lpstr>NGHANH_CD_CHON</vt:lpstr>
      <vt:lpstr>NGHANH_CD_LIST</vt:lpstr>
      <vt:lpstr>Bia!Print_Area</vt:lpstr>
      <vt:lpstr>bieu1!Print_Area</vt:lpstr>
      <vt:lpstr>'bieu2 CD cac he'!Print_Area</vt:lpstr>
      <vt:lpstr>'bieu2 CĐ'!Print_Area</vt:lpstr>
      <vt:lpstr>'bieu2 TCCN'!Print_Area</vt:lpstr>
      <vt:lpstr>bieu3!Print_Area</vt:lpstr>
      <vt:lpstr>bieu4a!Print_Area</vt:lpstr>
      <vt:lpstr>bieu5.1!Print_Area</vt:lpstr>
      <vt:lpstr>CSVC!Print_Area</vt:lpstr>
      <vt:lpstr>tt</vt:lpstr>
      <vt:lpstr>THONG_TIN</vt:lpstr>
      <vt:lpstr>TRUONG_CHON</vt:lpstr>
      <vt:lpstr>TRUONG_LIST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Sky123.Org</cp:lastModifiedBy>
  <cp:lastPrinted>2015-12-30T02:22:03Z</cp:lastPrinted>
  <dcterms:created xsi:type="dcterms:W3CDTF">2000-08-27T08:41:24Z</dcterms:created>
  <dcterms:modified xsi:type="dcterms:W3CDTF">2015-12-30T02:36:08Z</dcterms:modified>
</cp:coreProperties>
</file>